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120" windowWidth="17400" windowHeight="9210" activeTab="1"/>
  </bookViews>
  <sheets>
    <sheet name="Setup" sheetId="1" r:id="rId1"/>
    <sheet name="16 Players" sheetId="2" r:id="rId2"/>
    <sheet name="32 Players" sheetId="3" r:id="rId3"/>
    <sheet name="64 Players" sheetId="4" r:id="rId4"/>
    <sheet name="128 Players" sheetId="5" r:id="rId5"/>
  </sheets>
  <definedNames>
    <definedName name="_xlnm.Print_Area" localSheetId="4">'128 Players'!$A$4:$CF$260</definedName>
    <definedName name="_xlnm.Print_Area" localSheetId="1">'16 Players'!$A$4:$AV$50</definedName>
    <definedName name="_xlnm.Print_Area" localSheetId="2">'32 Players'!$A$4:$BH$96</definedName>
    <definedName name="_xlnm.Print_Area" localSheetId="3">'64 Players'!$A$4:$BT$131</definedName>
    <definedName name="TeamLogo" localSheetId="4">INDEX(#REF!,'128 Players'!$O$8)</definedName>
    <definedName name="TeamLogo" localSheetId="1">INDEX(#REF!,'16 Players'!$O$9)</definedName>
    <definedName name="TeamLogo" localSheetId="2">INDEX(#REF!,'32 Players'!$O$9)</definedName>
    <definedName name="TeamLogo" localSheetId="3">INDEX(#REF!,'64 Players'!$O$8)</definedName>
  </definedNames>
  <calcPr fullCalcOnLoad="1"/>
</workbook>
</file>

<file path=xl/sharedStrings.xml><?xml version="1.0" encoding="utf-8"?>
<sst xmlns="http://schemas.openxmlformats.org/spreadsheetml/2006/main" count="75" uniqueCount="52">
  <si>
    <t>FINAL</t>
  </si>
  <si>
    <t>Seeded</t>
  </si>
  <si>
    <t>Set win rules</t>
  </si>
  <si>
    <t>FIRST ROUND</t>
  </si>
  <si>
    <t>QUARTER FINAL</t>
  </si>
  <si>
    <t>SEMI FINAL</t>
  </si>
  <si>
    <t>CHAMPION</t>
  </si>
  <si>
    <t>VISIT EXCELTEMPLATE.NET FOR MORE TEMPLATES AND UPDATES</t>
  </si>
  <si>
    <t>SEMIFINAL</t>
  </si>
  <si>
    <t>FIRST ROUND MATCHES</t>
  </si>
  <si>
    <t>vs</t>
  </si>
  <si>
    <t>Player Name</t>
  </si>
  <si>
    <t>Maximum Players</t>
  </si>
  <si>
    <t>SECOND ROUND</t>
  </si>
  <si>
    <t>THIRD ROUND</t>
  </si>
  <si>
    <t>FOURTH ROUND</t>
  </si>
  <si>
    <t>Lee Chong Wei</t>
  </si>
  <si>
    <t>Lin Dan</t>
  </si>
  <si>
    <t>Taufik Hidayat</t>
  </si>
  <si>
    <t>Misbun Sidek</t>
  </si>
  <si>
    <t>Liem Swie King</t>
  </si>
  <si>
    <t>Sven Pri</t>
  </si>
  <si>
    <t>Prakash Padukone</t>
  </si>
  <si>
    <t>Icuk Sugiarto</t>
  </si>
  <si>
    <t>Yang Yang</t>
  </si>
  <si>
    <t>Han Jian</t>
  </si>
  <si>
    <t>Luan Jin</t>
  </si>
  <si>
    <t>Rashid Sidek</t>
  </si>
  <si>
    <t>Alan Budi Kusuma</t>
  </si>
  <si>
    <t>Rudy Hartono</t>
  </si>
  <si>
    <t>Peter Gade Christensen</t>
  </si>
  <si>
    <t>Morten Frost Hansen</t>
  </si>
  <si>
    <t>Chen Hong</t>
  </si>
  <si>
    <t>Erland Kops</t>
  </si>
  <si>
    <t>Flemming Delfs</t>
  </si>
  <si>
    <t>Zhao Jian Hua</t>
  </si>
  <si>
    <t>Ardy Wiranata</t>
  </si>
  <si>
    <t>Paul Erik Hoyer Larsen</t>
  </si>
  <si>
    <t>Sun Jun</t>
  </si>
  <si>
    <t>Tan Aik Huang</t>
  </si>
  <si>
    <t>Frank Devlin</t>
  </si>
  <si>
    <t>George Alan Thomas</t>
  </si>
  <si>
    <t>Heryanto Arbi</t>
  </si>
  <si>
    <t>Lee Hyun Il</t>
  </si>
  <si>
    <t>Joko Supriyanto</t>
  </si>
  <si>
    <t>Eddy Choong</t>
  </si>
  <si>
    <t>Ib Frederiksen</t>
  </si>
  <si>
    <t>Wong Peng Soon</t>
  </si>
  <si>
    <t xml:space="preserve">&gt; Player who reach 21 points where his/her opponent is held by maximum 19 points will win the set </t>
  </si>
  <si>
    <t xml:space="preserve">&gt; If both players reach 20 points, each player who get 2 consecutive points will win the set </t>
  </si>
  <si>
    <t>&gt; If both players share points until 29, each player who reach 30 points first will win the set</t>
  </si>
  <si>
    <t>&gt; Player who win 2 sets will win the game</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</si>
</sst>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5">
    <font>
      <sz val="10"/>
      <name val="Arial"/>
      <family val="0"/>
    </font>
    <font>
      <sz val="8"/>
      <name val="Arial"/>
      <family val="0"/>
    </font>
    <font>
      <u val="single"/>
      <sz val="10"/>
      <color indexed="12"/>
      <name val="Arial"/>
      <family val="0"/>
    </font>
    <font>
      <u val="single"/>
      <sz val="10"/>
      <color indexed="36"/>
      <name val="Arial"/>
      <family val="0"/>
    </font>
    <font>
      <sz val="10"/>
      <name val="Tahoma"/>
      <family val="2"/>
    </font>
    <font>
      <sz val="10"/>
      <color indexed="9"/>
      <name val="Tahoma"/>
      <family val="2"/>
    </font>
    <font>
      <b/>
      <sz val="10"/>
      <name val="Tahoma"/>
      <family val="2"/>
    </font>
    <font>
      <b/>
      <sz val="10"/>
      <color indexed="9"/>
      <name val="Tahoma"/>
      <family val="2"/>
    </font>
    <font>
      <b/>
      <sz val="10"/>
      <color indexed="9"/>
      <name val="Verdana"/>
      <family val="2"/>
    </font>
    <font>
      <sz val="10"/>
      <color indexed="9"/>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2"/>
        <bgColor indexed="64"/>
      </patternFill>
    </fill>
    <fill>
      <patternFill patternType="solid">
        <fgColor indexed="4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hair"/>
      <right style="hair"/>
      <top style="hair"/>
      <bottom style="thin"/>
    </border>
    <border>
      <left style="hair"/>
      <right style="hair"/>
      <top>
        <color indexed="63"/>
      </top>
      <bottom style="hair"/>
    </border>
    <border>
      <left style="thin"/>
      <right style="thin"/>
      <top style="thin"/>
      <bottom style="thin"/>
    </border>
    <border>
      <left style="thin"/>
      <right>
        <color indexed="63"/>
      </right>
      <top style="thin"/>
      <bottom style="thin"/>
    </border>
    <border>
      <left>
        <color indexed="63"/>
      </left>
      <right style="hair"/>
      <top>
        <color indexed="63"/>
      </top>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0" fontId="33" fillId="0" borderId="3" applyNumberFormat="0" applyFill="0" applyAlignment="0" applyProtection="0"/>
    <xf numFmtId="0" fontId="34" fillId="29" borderId="4" applyNumberFormat="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39" fillId="27" borderId="1"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32" borderId="0" applyNumberFormat="0" applyBorder="0" applyAlignment="0" applyProtection="0"/>
  </cellStyleXfs>
  <cellXfs count="71">
    <xf numFmtId="0" fontId="0" fillId="0" borderId="0" xfId="0" applyAlignment="1">
      <alignment/>
    </xf>
    <xf numFmtId="0" fontId="4" fillId="0" borderId="0" xfId="0" applyFont="1" applyAlignment="1">
      <alignment/>
    </xf>
    <xf numFmtId="0" fontId="4" fillId="0" borderId="10" xfId="0" applyFont="1" applyBorder="1" applyAlignment="1">
      <alignment/>
    </xf>
    <xf numFmtId="0" fontId="4" fillId="0" borderId="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Border="1" applyAlignment="1" applyProtection="1">
      <alignment vertical="center"/>
      <protection hidden="1"/>
    </xf>
    <xf numFmtId="0" fontId="4" fillId="0" borderId="0" xfId="0" applyFont="1" applyAlignment="1" applyProtection="1">
      <alignmen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5" fillId="0" borderId="0" xfId="0" applyFont="1" applyAlignment="1" applyProtection="1">
      <alignment vertical="center"/>
      <protection hidden="1"/>
    </xf>
    <xf numFmtId="0" fontId="4" fillId="0" borderId="0" xfId="0" applyFont="1" applyAlignment="1" applyProtection="1" quotePrefix="1">
      <alignment horizontal="center" vertical="center"/>
      <protection hidden="1"/>
    </xf>
    <xf numFmtId="0" fontId="4" fillId="0" borderId="10" xfId="0" applyFont="1" applyBorder="1" applyAlignment="1" applyProtection="1">
      <alignment vertical="center"/>
      <protection hidden="1"/>
    </xf>
    <xf numFmtId="0" fontId="4" fillId="0" borderId="0" xfId="0" applyFont="1" applyBorder="1" applyAlignment="1" applyProtection="1">
      <alignment horizontal="right" vertical="center"/>
      <protection hidden="1"/>
    </xf>
    <xf numFmtId="0" fontId="5" fillId="0" borderId="11" xfId="0" applyFont="1" applyBorder="1" applyAlignment="1" applyProtection="1">
      <alignment vertical="center"/>
      <protection hidden="1"/>
    </xf>
    <xf numFmtId="0" fontId="4" fillId="0" borderId="12" xfId="0" applyFont="1" applyBorder="1" applyAlignment="1" applyProtection="1">
      <alignment vertical="center"/>
      <protection hidden="1"/>
    </xf>
    <xf numFmtId="0" fontId="4" fillId="0" borderId="10" xfId="0" applyFont="1" applyBorder="1" applyAlignment="1" applyProtection="1">
      <alignment horizontal="center" vertical="center"/>
      <protection hidden="1"/>
    </xf>
    <xf numFmtId="0" fontId="5" fillId="0" borderId="14" xfId="0" applyFont="1" applyBorder="1" applyAlignment="1" applyProtection="1">
      <alignment vertical="center"/>
      <protection hidden="1"/>
    </xf>
    <xf numFmtId="0" fontId="5" fillId="0" borderId="15" xfId="0" applyFont="1" applyBorder="1" applyAlignment="1" applyProtection="1">
      <alignment vertical="center"/>
      <protection hidden="1"/>
    </xf>
    <xf numFmtId="0" fontId="5" fillId="0" borderId="0" xfId="0" applyFont="1" applyBorder="1" applyAlignment="1" applyProtection="1">
      <alignment vertical="center"/>
      <protection hidden="1"/>
    </xf>
    <xf numFmtId="0" fontId="7" fillId="0" borderId="0" xfId="0" applyFont="1" applyFill="1" applyBorder="1" applyAlignment="1" applyProtection="1">
      <alignment vertical="center"/>
      <protection hidden="1"/>
    </xf>
    <xf numFmtId="0" fontId="4" fillId="0" borderId="18" xfId="0" applyFont="1" applyBorder="1" applyAlignment="1" applyProtection="1">
      <alignment vertical="center"/>
      <protection hidden="1"/>
    </xf>
    <xf numFmtId="0" fontId="4" fillId="0" borderId="19" xfId="0" applyFont="1" applyBorder="1" applyAlignment="1" applyProtection="1">
      <alignment vertical="center"/>
      <protection hidden="1"/>
    </xf>
    <xf numFmtId="0" fontId="4" fillId="0" borderId="19" xfId="0" applyFont="1" applyBorder="1" applyAlignment="1" applyProtection="1">
      <alignment horizontal="right" vertical="center"/>
      <protection hidden="1"/>
    </xf>
    <xf numFmtId="0" fontId="4" fillId="0" borderId="20" xfId="0" applyFont="1" applyBorder="1" applyAlignment="1" applyProtection="1">
      <alignment horizontal="right" vertical="center"/>
      <protection hidden="1"/>
    </xf>
    <xf numFmtId="0" fontId="4" fillId="0" borderId="16" xfId="0" applyFont="1" applyBorder="1" applyAlignment="1" applyProtection="1">
      <alignment vertical="center"/>
      <protection hidden="1"/>
    </xf>
    <xf numFmtId="0" fontId="6" fillId="0" borderId="12" xfId="0" applyFont="1" applyBorder="1" applyAlignment="1" applyProtection="1">
      <alignment vertical="center"/>
      <protection hidden="1"/>
    </xf>
    <xf numFmtId="0" fontId="4" fillId="0" borderId="13" xfId="0" applyFont="1" applyBorder="1" applyAlignment="1" applyProtection="1">
      <alignment vertical="center"/>
      <protection hidden="1"/>
    </xf>
    <xf numFmtId="0" fontId="4" fillId="0" borderId="14" xfId="0" applyFont="1" applyBorder="1" applyAlignment="1" applyProtection="1">
      <alignment vertical="center"/>
      <protection hidden="1"/>
    </xf>
    <xf numFmtId="0" fontId="4" fillId="0" borderId="21" xfId="0" applyFont="1" applyBorder="1" applyAlignment="1" applyProtection="1">
      <alignment vertical="center"/>
      <protection locked="0"/>
    </xf>
    <xf numFmtId="0" fontId="4" fillId="0" borderId="22" xfId="0" applyFont="1" applyBorder="1" applyAlignment="1" applyProtection="1">
      <alignment vertical="center"/>
      <protection locked="0"/>
    </xf>
    <xf numFmtId="0" fontId="4" fillId="0" borderId="23" xfId="0" applyFont="1" applyBorder="1" applyAlignment="1">
      <alignment horizontal="right" indent="1"/>
    </xf>
    <xf numFmtId="0" fontId="4" fillId="0" borderId="24" xfId="0" applyFont="1" applyBorder="1" applyAlignment="1">
      <alignment horizontal="right" indent="1"/>
    </xf>
    <xf numFmtId="0" fontId="4" fillId="0" borderId="0" xfId="0" applyFont="1" applyAlignment="1">
      <alignment horizontal="right" indent="1"/>
    </xf>
    <xf numFmtId="0" fontId="7" fillId="33" borderId="23" xfId="0" applyFont="1" applyFill="1" applyBorder="1" applyAlignment="1">
      <alignment horizontal="right" indent="1"/>
    </xf>
    <xf numFmtId="0" fontId="7" fillId="33" borderId="24" xfId="0" applyFont="1" applyFill="1" applyBorder="1" applyAlignment="1">
      <alignment horizontal="right" indent="1"/>
    </xf>
    <xf numFmtId="0" fontId="6" fillId="0" borderId="23" xfId="0" applyFont="1" applyBorder="1" applyAlignment="1">
      <alignment horizontal="center"/>
    </xf>
    <xf numFmtId="0" fontId="4" fillId="0" borderId="0" xfId="0" applyFont="1" applyFill="1" applyBorder="1" applyAlignment="1" applyProtection="1">
      <alignment vertical="center"/>
      <protection hidden="1"/>
    </xf>
    <xf numFmtId="0" fontId="4" fillId="0" borderId="0" xfId="0" applyFont="1" applyFill="1" applyBorder="1" applyAlignment="1" applyProtection="1">
      <alignment horizontal="right" vertical="center"/>
      <protection hidden="1"/>
    </xf>
    <xf numFmtId="0" fontId="6" fillId="0" borderId="0" xfId="0" applyFont="1" applyFill="1" applyBorder="1" applyAlignment="1" applyProtection="1">
      <alignment vertical="center"/>
      <protection hidden="1"/>
    </xf>
    <xf numFmtId="0" fontId="5" fillId="0" borderId="12" xfId="0" applyFont="1" applyBorder="1" applyAlignment="1" applyProtection="1">
      <alignment vertical="center"/>
      <protection hidden="1"/>
    </xf>
    <xf numFmtId="0" fontId="4" fillId="0" borderId="23" xfId="0" applyFont="1" applyBorder="1" applyAlignment="1">
      <alignment horizontal="left" indent="1"/>
    </xf>
    <xf numFmtId="0" fontId="7" fillId="0" borderId="0" xfId="0" applyFont="1" applyBorder="1" applyAlignment="1" applyProtection="1">
      <alignment vertical="center"/>
      <protection hidden="1"/>
    </xf>
    <xf numFmtId="0" fontId="5" fillId="0" borderId="0" xfId="0" applyFont="1" applyAlignment="1" applyProtection="1">
      <alignment horizontal="center" vertical="center"/>
      <protection hidden="1"/>
    </xf>
    <xf numFmtId="0" fontId="9" fillId="0" borderId="10" xfId="0" applyFont="1" applyBorder="1" applyAlignment="1">
      <alignment/>
    </xf>
    <xf numFmtId="0" fontId="9" fillId="0" borderId="25" xfId="0" applyFont="1" applyBorder="1" applyAlignment="1">
      <alignment/>
    </xf>
    <xf numFmtId="0" fontId="9" fillId="0" borderId="0" xfId="0" applyFont="1" applyAlignment="1">
      <alignment/>
    </xf>
    <xf numFmtId="0" fontId="5" fillId="0" borderId="16" xfId="0" applyFont="1" applyBorder="1" applyAlignment="1" applyProtection="1">
      <alignment vertical="center"/>
      <protection hidden="1"/>
    </xf>
    <xf numFmtId="0" fontId="7" fillId="0" borderId="12" xfId="0" applyFont="1" applyBorder="1" applyAlignment="1" applyProtection="1">
      <alignment vertical="center"/>
      <protection hidden="1"/>
    </xf>
    <xf numFmtId="0" fontId="0" fillId="0" borderId="10" xfId="0" applyFont="1" applyBorder="1" applyAlignment="1">
      <alignment/>
    </xf>
    <xf numFmtId="0" fontId="0" fillId="0" borderId="25" xfId="0" applyFont="1" applyBorder="1" applyAlignment="1">
      <alignment/>
    </xf>
    <xf numFmtId="0" fontId="0" fillId="0" borderId="0" xfId="0" applyFont="1" applyAlignment="1">
      <alignment/>
    </xf>
    <xf numFmtId="0" fontId="7" fillId="0" borderId="0" xfId="0" applyFont="1" applyAlignment="1" applyProtection="1">
      <alignment vertical="center"/>
      <protection hidden="1"/>
    </xf>
    <xf numFmtId="0" fontId="4" fillId="34" borderId="23" xfId="0" applyFont="1" applyFill="1" applyBorder="1" applyAlignment="1">
      <alignment horizontal="center"/>
    </xf>
    <xf numFmtId="0" fontId="7" fillId="33" borderId="23" xfId="0" applyFont="1" applyFill="1" applyBorder="1" applyAlignment="1">
      <alignment horizontal="center" vertical="center"/>
    </xf>
    <xf numFmtId="0" fontId="7" fillId="33" borderId="10" xfId="0" applyFont="1" applyFill="1" applyBorder="1" applyAlignment="1">
      <alignment horizontal="center"/>
    </xf>
    <xf numFmtId="0" fontId="4" fillId="0" borderId="23" xfId="0" applyFont="1" applyBorder="1" applyAlignment="1">
      <alignment horizontal="center"/>
    </xf>
    <xf numFmtId="0" fontId="7" fillId="33" borderId="0" xfId="0" applyFont="1" applyFill="1" applyAlignment="1" applyProtection="1">
      <alignment horizontal="center" vertical="center"/>
      <protection locked="0"/>
    </xf>
    <xf numFmtId="0" fontId="7" fillId="33" borderId="0" xfId="0" applyFont="1" applyFill="1" applyBorder="1" applyAlignment="1" applyProtection="1">
      <alignment horizontal="center" vertical="center"/>
      <protection locked="0"/>
    </xf>
    <xf numFmtId="0" fontId="8" fillId="33" borderId="0" xfId="44" applyFont="1" applyFill="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6" fillId="33" borderId="26"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7" fillId="33" borderId="26"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protection hidden="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49">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b/>
        <i val="0"/>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b/>
        <i val="0"/>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b/>
        <i val="0"/>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b/>
        <i val="0"/>
      </font>
    </dxf>
    <dxf>
      <font>
        <b/>
        <i val="0"/>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exceltemplate.net/"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exceltemplate.net/"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exceltemplate.net/"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exceltemplate.net/"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Arkusz1"/>
  <dimension ref="A2:L141"/>
  <sheetViews>
    <sheetView showGridLines="0" zoomScalePageLayoutView="0" workbookViewId="0" topLeftCell="A1">
      <selection activeCell="B2" sqref="B2"/>
    </sheetView>
  </sheetViews>
  <sheetFormatPr defaultColWidth="9.140625" defaultRowHeight="12.75"/>
  <cols>
    <col min="1" max="1" width="21.28125" style="1" customWidth="1"/>
    <col min="2" max="2" width="29.8515625" style="1" customWidth="1"/>
    <col min="3" max="12" width="5.7109375" style="1" customWidth="1"/>
    <col min="13" max="16384" width="9.140625" style="1" customWidth="1"/>
  </cols>
  <sheetData>
    <row r="2" spans="1:2" ht="12.75">
      <c r="A2" s="40" t="s">
        <v>12</v>
      </c>
      <c r="B2" s="42">
        <v>16</v>
      </c>
    </row>
    <row r="3" spans="1:12" ht="12.75">
      <c r="A3" s="41" t="s">
        <v>2</v>
      </c>
      <c r="B3" s="10" t="s">
        <v>48</v>
      </c>
      <c r="C3" s="8"/>
      <c r="D3" s="8"/>
      <c r="E3" s="8"/>
      <c r="F3" s="8"/>
      <c r="G3" s="8"/>
      <c r="H3" s="8"/>
      <c r="I3" s="8"/>
      <c r="J3" s="8"/>
      <c r="K3" s="8"/>
      <c r="L3" s="4"/>
    </row>
    <row r="4" spans="2:12" ht="12.75">
      <c r="B4" s="9" t="s">
        <v>49</v>
      </c>
      <c r="C4" s="3"/>
      <c r="D4" s="3"/>
      <c r="E4" s="3"/>
      <c r="F4" s="3"/>
      <c r="G4" s="3"/>
      <c r="H4" s="3"/>
      <c r="I4" s="3"/>
      <c r="J4" s="3"/>
      <c r="K4" s="3"/>
      <c r="L4" s="5"/>
    </row>
    <row r="5" spans="2:12" ht="12.75">
      <c r="B5" s="9" t="s">
        <v>50</v>
      </c>
      <c r="C5" s="3"/>
      <c r="D5" s="3"/>
      <c r="E5" s="3"/>
      <c r="F5" s="3"/>
      <c r="G5" s="3"/>
      <c r="H5" s="3"/>
      <c r="I5" s="3"/>
      <c r="J5" s="3"/>
      <c r="K5" s="3"/>
      <c r="L5" s="5"/>
    </row>
    <row r="6" spans="2:12" ht="12.75">
      <c r="B6" s="9" t="s">
        <v>51</v>
      </c>
      <c r="C6" s="3"/>
      <c r="D6" s="3"/>
      <c r="E6" s="3"/>
      <c r="F6" s="3"/>
      <c r="G6" s="3"/>
      <c r="H6" s="3"/>
      <c r="I6" s="3"/>
      <c r="J6" s="3"/>
      <c r="K6" s="3"/>
      <c r="L6" s="5"/>
    </row>
    <row r="7" spans="2:12" ht="12.75">
      <c r="B7" s="9"/>
      <c r="C7" s="3"/>
      <c r="D7" s="3"/>
      <c r="E7" s="3"/>
      <c r="F7" s="3"/>
      <c r="G7" s="3"/>
      <c r="H7" s="3"/>
      <c r="I7" s="3"/>
      <c r="J7" s="3"/>
      <c r="K7" s="3"/>
      <c r="L7" s="5"/>
    </row>
    <row r="8" spans="2:12" ht="12.75">
      <c r="B8" s="6"/>
      <c r="C8" s="2"/>
      <c r="D8" s="2"/>
      <c r="E8" s="2"/>
      <c r="F8" s="2"/>
      <c r="G8" s="2"/>
      <c r="H8" s="2"/>
      <c r="I8" s="2"/>
      <c r="J8" s="2"/>
      <c r="K8" s="2"/>
      <c r="L8" s="7"/>
    </row>
    <row r="11" spans="1:12" ht="12.75">
      <c r="A11" s="60" t="s">
        <v>1</v>
      </c>
      <c r="B11" s="60" t="s">
        <v>11</v>
      </c>
      <c r="E11" s="61" t="s">
        <v>9</v>
      </c>
      <c r="F11" s="61"/>
      <c r="G11" s="61"/>
      <c r="H11" s="61"/>
      <c r="I11" s="61"/>
      <c r="J11" s="61"/>
      <c r="K11" s="61"/>
      <c r="L11" s="61"/>
    </row>
    <row r="12" spans="1:12" ht="12.75">
      <c r="A12" s="60"/>
      <c r="B12" s="60"/>
      <c r="E12" s="59">
        <v>16</v>
      </c>
      <c r="F12" s="59"/>
      <c r="G12" s="59">
        <v>32</v>
      </c>
      <c r="H12" s="59"/>
      <c r="I12" s="59">
        <v>64</v>
      </c>
      <c r="J12" s="59"/>
      <c r="K12" s="59">
        <v>128</v>
      </c>
      <c r="L12" s="59"/>
    </row>
    <row r="13" spans="1:12" ht="12.75">
      <c r="A13" s="60"/>
      <c r="B13" s="60"/>
      <c r="E13" s="62" t="s">
        <v>10</v>
      </c>
      <c r="F13" s="62"/>
      <c r="G13" s="62" t="s">
        <v>10</v>
      </c>
      <c r="H13" s="62"/>
      <c r="I13" s="62" t="s">
        <v>10</v>
      </c>
      <c r="J13" s="62"/>
      <c r="K13" s="62" t="s">
        <v>10</v>
      </c>
      <c r="L13" s="62"/>
    </row>
    <row r="14" spans="1:12" ht="12.75">
      <c r="A14" s="37">
        <f>IF(B2&lt;&gt;"",1,"")</f>
        <v>1</v>
      </c>
      <c r="B14" s="47" t="s">
        <v>16</v>
      </c>
      <c r="E14" s="37">
        <v>1</v>
      </c>
      <c r="F14" s="38">
        <v>16</v>
      </c>
      <c r="G14" s="37">
        <v>1</v>
      </c>
      <c r="H14" s="37">
        <v>32</v>
      </c>
      <c r="I14" s="37">
        <v>1</v>
      </c>
      <c r="J14" s="37">
        <v>64</v>
      </c>
      <c r="K14" s="37">
        <v>1</v>
      </c>
      <c r="L14" s="37">
        <v>128</v>
      </c>
    </row>
    <row r="15" spans="1:12" ht="12.75">
      <c r="A15" s="37">
        <f>IF(OR(A14="",A14=$B$2),"",A14+1)</f>
        <v>2</v>
      </c>
      <c r="B15" s="47" t="s">
        <v>17</v>
      </c>
      <c r="E15" s="37">
        <v>8</v>
      </c>
      <c r="F15" s="38">
        <v>9</v>
      </c>
      <c r="G15" s="37">
        <v>16</v>
      </c>
      <c r="H15" s="37">
        <v>17</v>
      </c>
      <c r="I15" s="37">
        <v>32</v>
      </c>
      <c r="J15" s="37">
        <v>33</v>
      </c>
      <c r="K15" s="37">
        <v>64</v>
      </c>
      <c r="L15" s="37">
        <v>65</v>
      </c>
    </row>
    <row r="16" spans="1:12" ht="12.75">
      <c r="A16" s="37">
        <f aca="true" t="shared" si="0" ref="A16:A79">IF(OR(A15="",A15=$B$2),"",A15+1)</f>
        <v>3</v>
      </c>
      <c r="B16" s="47" t="s">
        <v>18</v>
      </c>
      <c r="E16" s="37">
        <v>4</v>
      </c>
      <c r="F16" s="38">
        <v>13</v>
      </c>
      <c r="G16" s="37">
        <v>9</v>
      </c>
      <c r="H16" s="37">
        <v>24</v>
      </c>
      <c r="I16" s="37">
        <v>16</v>
      </c>
      <c r="J16" s="37">
        <v>49</v>
      </c>
      <c r="K16" s="37">
        <v>32</v>
      </c>
      <c r="L16" s="37">
        <v>97</v>
      </c>
    </row>
    <row r="17" spans="1:12" ht="12.75">
      <c r="A17" s="37">
        <f t="shared" si="0"/>
        <v>4</v>
      </c>
      <c r="B17" s="47" t="s">
        <v>19</v>
      </c>
      <c r="E17" s="37">
        <v>5</v>
      </c>
      <c r="F17" s="38">
        <v>12</v>
      </c>
      <c r="G17" s="37">
        <v>13</v>
      </c>
      <c r="H17" s="37">
        <v>20</v>
      </c>
      <c r="I17" s="37">
        <v>17</v>
      </c>
      <c r="J17" s="37">
        <v>48</v>
      </c>
      <c r="K17" s="37">
        <v>33</v>
      </c>
      <c r="L17" s="37">
        <v>96</v>
      </c>
    </row>
    <row r="18" spans="1:12" ht="12.75">
      <c r="A18" s="37">
        <f t="shared" si="0"/>
        <v>5</v>
      </c>
      <c r="B18" s="47" t="s">
        <v>20</v>
      </c>
      <c r="E18" s="37">
        <v>2</v>
      </c>
      <c r="F18" s="38">
        <v>15</v>
      </c>
      <c r="G18" s="37">
        <v>4</v>
      </c>
      <c r="H18" s="37">
        <v>29</v>
      </c>
      <c r="I18" s="37">
        <v>9</v>
      </c>
      <c r="J18" s="37">
        <v>56</v>
      </c>
      <c r="K18" s="37">
        <v>16</v>
      </c>
      <c r="L18" s="37">
        <v>113</v>
      </c>
    </row>
    <row r="19" spans="1:12" ht="12.75">
      <c r="A19" s="37">
        <f t="shared" si="0"/>
        <v>6</v>
      </c>
      <c r="B19" s="47" t="s">
        <v>21</v>
      </c>
      <c r="E19" s="37">
        <v>7</v>
      </c>
      <c r="F19" s="38">
        <v>10</v>
      </c>
      <c r="G19" s="37">
        <v>12</v>
      </c>
      <c r="H19" s="37">
        <v>21</v>
      </c>
      <c r="I19" s="37">
        <v>24</v>
      </c>
      <c r="J19" s="37">
        <v>41</v>
      </c>
      <c r="K19" s="37">
        <v>49</v>
      </c>
      <c r="L19" s="37">
        <v>80</v>
      </c>
    </row>
    <row r="20" spans="1:12" ht="12.75">
      <c r="A20" s="37">
        <f t="shared" si="0"/>
        <v>7</v>
      </c>
      <c r="B20" s="47" t="s">
        <v>22</v>
      </c>
      <c r="E20" s="37">
        <v>3</v>
      </c>
      <c r="F20" s="38">
        <v>14</v>
      </c>
      <c r="G20" s="37">
        <v>5</v>
      </c>
      <c r="H20" s="37">
        <v>28</v>
      </c>
      <c r="I20" s="37">
        <v>25</v>
      </c>
      <c r="J20" s="37">
        <v>40</v>
      </c>
      <c r="K20" s="37">
        <v>17</v>
      </c>
      <c r="L20" s="37">
        <v>112</v>
      </c>
    </row>
    <row r="21" spans="1:12" ht="12.75">
      <c r="A21" s="37">
        <f t="shared" si="0"/>
        <v>8</v>
      </c>
      <c r="B21" s="47" t="s">
        <v>23</v>
      </c>
      <c r="E21" s="37">
        <v>6</v>
      </c>
      <c r="F21" s="38">
        <v>11</v>
      </c>
      <c r="G21" s="37">
        <v>8</v>
      </c>
      <c r="H21" s="37">
        <v>25</v>
      </c>
      <c r="I21" s="37">
        <v>8</v>
      </c>
      <c r="J21" s="37">
        <v>57</v>
      </c>
      <c r="K21" s="37">
        <v>48</v>
      </c>
      <c r="L21" s="37">
        <v>81</v>
      </c>
    </row>
    <row r="22" spans="1:12" ht="12.75">
      <c r="A22" s="37">
        <f t="shared" si="0"/>
        <v>9</v>
      </c>
      <c r="B22" s="47" t="s">
        <v>24</v>
      </c>
      <c r="E22" s="39"/>
      <c r="F22" s="39"/>
      <c r="G22" s="37">
        <v>2</v>
      </c>
      <c r="H22" s="37">
        <v>31</v>
      </c>
      <c r="I22" s="37">
        <v>5</v>
      </c>
      <c r="J22" s="37">
        <v>60</v>
      </c>
      <c r="K22" s="37">
        <v>9</v>
      </c>
      <c r="L22" s="37">
        <v>120</v>
      </c>
    </row>
    <row r="23" spans="1:12" ht="12.75">
      <c r="A23" s="37">
        <f t="shared" si="0"/>
        <v>10</v>
      </c>
      <c r="B23" s="47" t="s">
        <v>25</v>
      </c>
      <c r="E23" s="39"/>
      <c r="F23" s="39"/>
      <c r="G23" s="37">
        <v>15</v>
      </c>
      <c r="H23" s="37">
        <v>18</v>
      </c>
      <c r="I23" s="37">
        <v>28</v>
      </c>
      <c r="J23" s="37">
        <v>37</v>
      </c>
      <c r="K23" s="37">
        <v>56</v>
      </c>
      <c r="L23" s="37">
        <v>73</v>
      </c>
    </row>
    <row r="24" spans="1:12" ht="12.75">
      <c r="A24" s="37">
        <f t="shared" si="0"/>
        <v>11</v>
      </c>
      <c r="B24" s="47" t="s">
        <v>26</v>
      </c>
      <c r="E24" s="39"/>
      <c r="F24" s="39"/>
      <c r="G24" s="37">
        <v>10</v>
      </c>
      <c r="H24" s="37">
        <v>23</v>
      </c>
      <c r="I24" s="37">
        <v>12</v>
      </c>
      <c r="J24" s="37">
        <v>53</v>
      </c>
      <c r="K24" s="37">
        <v>24</v>
      </c>
      <c r="L24" s="37">
        <v>105</v>
      </c>
    </row>
    <row r="25" spans="1:12" ht="12.75">
      <c r="A25" s="37">
        <f t="shared" si="0"/>
        <v>12</v>
      </c>
      <c r="B25" s="47" t="s">
        <v>27</v>
      </c>
      <c r="E25" s="39"/>
      <c r="F25" s="39"/>
      <c r="G25" s="37">
        <v>14</v>
      </c>
      <c r="H25" s="37">
        <v>19</v>
      </c>
      <c r="I25" s="37">
        <v>21</v>
      </c>
      <c r="J25" s="37">
        <v>44</v>
      </c>
      <c r="K25" s="37">
        <v>41</v>
      </c>
      <c r="L25" s="37">
        <v>88</v>
      </c>
    </row>
    <row r="26" spans="1:12" ht="12.75">
      <c r="A26" s="37">
        <f t="shared" si="0"/>
        <v>13</v>
      </c>
      <c r="B26" s="47" t="s">
        <v>28</v>
      </c>
      <c r="E26" s="39"/>
      <c r="F26" s="39"/>
      <c r="G26" s="37">
        <v>3</v>
      </c>
      <c r="H26" s="37">
        <v>30</v>
      </c>
      <c r="I26" s="37">
        <v>13</v>
      </c>
      <c r="J26" s="37">
        <v>52</v>
      </c>
      <c r="K26" s="37">
        <v>25</v>
      </c>
      <c r="L26" s="37">
        <v>104</v>
      </c>
    </row>
    <row r="27" spans="1:12" ht="12.75">
      <c r="A27" s="37">
        <f t="shared" si="0"/>
        <v>14</v>
      </c>
      <c r="B27" s="47" t="s">
        <v>29</v>
      </c>
      <c r="E27" s="39"/>
      <c r="F27" s="39"/>
      <c r="G27" s="37">
        <v>11</v>
      </c>
      <c r="H27" s="37">
        <v>22</v>
      </c>
      <c r="I27" s="37">
        <v>20</v>
      </c>
      <c r="J27" s="37">
        <v>45</v>
      </c>
      <c r="K27" s="37">
        <v>40</v>
      </c>
      <c r="L27" s="37">
        <v>89</v>
      </c>
    </row>
    <row r="28" spans="1:12" ht="12.75">
      <c r="A28" s="37">
        <f t="shared" si="0"/>
        <v>15</v>
      </c>
      <c r="B28" s="47" t="s">
        <v>30</v>
      </c>
      <c r="E28" s="39"/>
      <c r="F28" s="39"/>
      <c r="G28" s="37">
        <v>6</v>
      </c>
      <c r="H28" s="37">
        <v>27</v>
      </c>
      <c r="I28" s="37">
        <v>29</v>
      </c>
      <c r="J28" s="37">
        <v>36</v>
      </c>
      <c r="K28" s="37">
        <v>8</v>
      </c>
      <c r="L28" s="37">
        <v>121</v>
      </c>
    </row>
    <row r="29" spans="1:12" ht="12.75">
      <c r="A29" s="37">
        <f t="shared" si="0"/>
        <v>16</v>
      </c>
      <c r="B29" s="47" t="s">
        <v>31</v>
      </c>
      <c r="E29" s="39"/>
      <c r="F29" s="39"/>
      <c r="G29" s="37">
        <v>7</v>
      </c>
      <c r="H29" s="37">
        <v>26</v>
      </c>
      <c r="I29" s="37">
        <v>4</v>
      </c>
      <c r="J29" s="37">
        <v>61</v>
      </c>
      <c r="K29" s="37">
        <v>57</v>
      </c>
      <c r="L29" s="37">
        <v>72</v>
      </c>
    </row>
    <row r="30" spans="1:12" ht="12.75">
      <c r="A30" s="37">
        <f t="shared" si="0"/>
      </c>
      <c r="B30" s="47" t="s">
        <v>32</v>
      </c>
      <c r="E30" s="39"/>
      <c r="F30" s="39"/>
      <c r="G30" s="39"/>
      <c r="H30" s="39"/>
      <c r="I30" s="37">
        <v>3</v>
      </c>
      <c r="J30" s="37">
        <v>62</v>
      </c>
      <c r="K30" s="37">
        <v>5</v>
      </c>
      <c r="L30" s="37">
        <v>124</v>
      </c>
    </row>
    <row r="31" spans="1:12" ht="12.75">
      <c r="A31" s="37">
        <f t="shared" si="0"/>
      </c>
      <c r="B31" s="47" t="s">
        <v>33</v>
      </c>
      <c r="E31" s="39"/>
      <c r="F31" s="39"/>
      <c r="G31" s="39"/>
      <c r="H31" s="39"/>
      <c r="I31" s="37">
        <v>30</v>
      </c>
      <c r="J31" s="37">
        <v>35</v>
      </c>
      <c r="K31" s="37">
        <v>60</v>
      </c>
      <c r="L31" s="37">
        <v>69</v>
      </c>
    </row>
    <row r="32" spans="1:12" ht="12.75">
      <c r="A32" s="37">
        <f t="shared" si="0"/>
      </c>
      <c r="B32" s="47" t="s">
        <v>34</v>
      </c>
      <c r="E32" s="39"/>
      <c r="F32" s="39"/>
      <c r="G32" s="39"/>
      <c r="H32" s="39"/>
      <c r="I32" s="37">
        <v>14</v>
      </c>
      <c r="J32" s="37">
        <v>51</v>
      </c>
      <c r="K32" s="37">
        <v>28</v>
      </c>
      <c r="L32" s="37">
        <v>101</v>
      </c>
    </row>
    <row r="33" spans="1:12" ht="12.75">
      <c r="A33" s="37">
        <f t="shared" si="0"/>
      </c>
      <c r="B33" s="47" t="s">
        <v>35</v>
      </c>
      <c r="E33" s="39"/>
      <c r="F33" s="39"/>
      <c r="G33" s="39"/>
      <c r="H33" s="39"/>
      <c r="I33" s="37">
        <v>19</v>
      </c>
      <c r="J33" s="37">
        <v>46</v>
      </c>
      <c r="K33" s="37">
        <v>37</v>
      </c>
      <c r="L33" s="37">
        <v>92</v>
      </c>
    </row>
    <row r="34" spans="1:12" ht="12.75">
      <c r="A34" s="37">
        <f t="shared" si="0"/>
      </c>
      <c r="B34" s="47" t="s">
        <v>36</v>
      </c>
      <c r="E34" s="39"/>
      <c r="F34" s="39"/>
      <c r="G34" s="39"/>
      <c r="H34" s="39"/>
      <c r="I34" s="37">
        <v>11</v>
      </c>
      <c r="J34" s="37">
        <v>54</v>
      </c>
      <c r="K34" s="37">
        <v>12</v>
      </c>
      <c r="L34" s="37">
        <v>117</v>
      </c>
    </row>
    <row r="35" spans="1:12" ht="12.75">
      <c r="A35" s="37">
        <f t="shared" si="0"/>
      </c>
      <c r="B35" s="47" t="s">
        <v>37</v>
      </c>
      <c r="E35" s="39"/>
      <c r="F35" s="39"/>
      <c r="G35" s="39"/>
      <c r="H35" s="39"/>
      <c r="I35" s="37">
        <v>22</v>
      </c>
      <c r="J35" s="37">
        <v>43</v>
      </c>
      <c r="K35" s="37">
        <v>53</v>
      </c>
      <c r="L35" s="37">
        <v>76</v>
      </c>
    </row>
    <row r="36" spans="1:12" ht="12.75">
      <c r="A36" s="37">
        <f t="shared" si="0"/>
      </c>
      <c r="B36" s="47" t="s">
        <v>38</v>
      </c>
      <c r="E36" s="39"/>
      <c r="F36" s="39"/>
      <c r="G36" s="39"/>
      <c r="H36" s="39"/>
      <c r="I36" s="37">
        <v>27</v>
      </c>
      <c r="J36" s="37">
        <v>38</v>
      </c>
      <c r="K36" s="37">
        <v>21</v>
      </c>
      <c r="L36" s="37">
        <v>108</v>
      </c>
    </row>
    <row r="37" spans="1:12" ht="12.75">
      <c r="A37" s="37">
        <f t="shared" si="0"/>
      </c>
      <c r="B37" s="47" t="s">
        <v>39</v>
      </c>
      <c r="E37" s="39"/>
      <c r="F37" s="39"/>
      <c r="G37" s="39"/>
      <c r="H37" s="39"/>
      <c r="I37" s="37">
        <v>6</v>
      </c>
      <c r="J37" s="37">
        <v>59</v>
      </c>
      <c r="K37" s="37">
        <v>44</v>
      </c>
      <c r="L37" s="37">
        <v>85</v>
      </c>
    </row>
    <row r="38" spans="1:12" ht="12.75">
      <c r="A38" s="37">
        <f t="shared" si="0"/>
      </c>
      <c r="B38" s="47" t="s">
        <v>40</v>
      </c>
      <c r="E38" s="39"/>
      <c r="F38" s="39"/>
      <c r="G38" s="39"/>
      <c r="H38" s="39"/>
      <c r="I38" s="37">
        <v>7</v>
      </c>
      <c r="J38" s="37">
        <v>58</v>
      </c>
      <c r="K38" s="37">
        <v>13</v>
      </c>
      <c r="L38" s="37">
        <v>116</v>
      </c>
    </row>
    <row r="39" spans="1:12" ht="12.75">
      <c r="A39" s="37">
        <f t="shared" si="0"/>
      </c>
      <c r="B39" s="47" t="s">
        <v>41</v>
      </c>
      <c r="E39" s="39"/>
      <c r="F39" s="39"/>
      <c r="G39" s="39"/>
      <c r="H39" s="39"/>
      <c r="I39" s="37">
        <v>26</v>
      </c>
      <c r="J39" s="37">
        <v>39</v>
      </c>
      <c r="K39" s="37">
        <v>52</v>
      </c>
      <c r="L39" s="37">
        <v>77</v>
      </c>
    </row>
    <row r="40" spans="1:12" ht="12.75">
      <c r="A40" s="37">
        <f t="shared" si="0"/>
      </c>
      <c r="B40" s="47" t="s">
        <v>42</v>
      </c>
      <c r="E40" s="39"/>
      <c r="F40" s="39"/>
      <c r="G40" s="39"/>
      <c r="H40" s="39"/>
      <c r="I40" s="37">
        <v>10</v>
      </c>
      <c r="J40" s="37">
        <v>55</v>
      </c>
      <c r="K40" s="37">
        <v>20</v>
      </c>
      <c r="L40" s="37">
        <v>109</v>
      </c>
    </row>
    <row r="41" spans="1:12" ht="12.75">
      <c r="A41" s="37">
        <f t="shared" si="0"/>
      </c>
      <c r="B41" s="47" t="s">
        <v>43</v>
      </c>
      <c r="E41" s="39"/>
      <c r="F41" s="39"/>
      <c r="G41" s="39"/>
      <c r="H41" s="39"/>
      <c r="I41" s="37">
        <v>23</v>
      </c>
      <c r="J41" s="37">
        <v>42</v>
      </c>
      <c r="K41" s="37">
        <v>45</v>
      </c>
      <c r="L41" s="37">
        <v>84</v>
      </c>
    </row>
    <row r="42" spans="1:12" ht="12.75">
      <c r="A42" s="37">
        <f t="shared" si="0"/>
      </c>
      <c r="B42" s="47" t="s">
        <v>44</v>
      </c>
      <c r="E42" s="39"/>
      <c r="F42" s="39"/>
      <c r="G42" s="39"/>
      <c r="H42" s="39"/>
      <c r="I42" s="37">
        <v>15</v>
      </c>
      <c r="J42" s="37">
        <v>50</v>
      </c>
      <c r="K42" s="37">
        <v>29</v>
      </c>
      <c r="L42" s="37">
        <v>100</v>
      </c>
    </row>
    <row r="43" spans="1:12" ht="12.75">
      <c r="A43" s="37">
        <f t="shared" si="0"/>
      </c>
      <c r="B43" s="47" t="s">
        <v>45</v>
      </c>
      <c r="E43" s="39"/>
      <c r="F43" s="39"/>
      <c r="G43" s="39"/>
      <c r="H43" s="39"/>
      <c r="I43" s="37">
        <v>18</v>
      </c>
      <c r="J43" s="37">
        <v>47</v>
      </c>
      <c r="K43" s="37">
        <v>36</v>
      </c>
      <c r="L43" s="37">
        <v>93</v>
      </c>
    </row>
    <row r="44" spans="1:12" ht="12.75">
      <c r="A44" s="37">
        <f t="shared" si="0"/>
      </c>
      <c r="B44" s="47" t="s">
        <v>46</v>
      </c>
      <c r="E44" s="39"/>
      <c r="F44" s="39"/>
      <c r="G44" s="39"/>
      <c r="H44" s="39"/>
      <c r="I44" s="37">
        <v>31</v>
      </c>
      <c r="J44" s="37">
        <v>34</v>
      </c>
      <c r="K44" s="37">
        <v>4</v>
      </c>
      <c r="L44" s="37">
        <v>125</v>
      </c>
    </row>
    <row r="45" spans="1:12" ht="12.75">
      <c r="A45" s="37">
        <f t="shared" si="0"/>
      </c>
      <c r="B45" s="47" t="s">
        <v>47</v>
      </c>
      <c r="E45" s="39"/>
      <c r="F45" s="39"/>
      <c r="G45" s="39"/>
      <c r="H45" s="39"/>
      <c r="I45" s="37">
        <v>2</v>
      </c>
      <c r="J45" s="37">
        <v>63</v>
      </c>
      <c r="K45" s="37">
        <v>61</v>
      </c>
      <c r="L45" s="37">
        <v>68</v>
      </c>
    </row>
    <row r="46" spans="1:12" ht="12.75">
      <c r="A46" s="37">
        <f t="shared" si="0"/>
      </c>
      <c r="B46" s="47"/>
      <c r="E46" s="39"/>
      <c r="F46" s="39"/>
      <c r="G46" s="39"/>
      <c r="H46" s="39"/>
      <c r="I46" s="39"/>
      <c r="J46" s="39"/>
      <c r="K46" s="37">
        <v>3</v>
      </c>
      <c r="L46" s="37">
        <v>126</v>
      </c>
    </row>
    <row r="47" spans="1:12" ht="12.75">
      <c r="A47" s="37">
        <f t="shared" si="0"/>
      </c>
      <c r="B47" s="47"/>
      <c r="E47" s="39"/>
      <c r="F47" s="39"/>
      <c r="G47" s="39"/>
      <c r="H47" s="39"/>
      <c r="I47" s="39"/>
      <c r="J47" s="39"/>
      <c r="K47" s="37">
        <v>62</v>
      </c>
      <c r="L47" s="37">
        <v>67</v>
      </c>
    </row>
    <row r="48" spans="1:12" ht="12.75">
      <c r="A48" s="37">
        <f t="shared" si="0"/>
      </c>
      <c r="B48" s="47"/>
      <c r="E48" s="39"/>
      <c r="F48" s="39"/>
      <c r="G48" s="39"/>
      <c r="H48" s="39"/>
      <c r="I48" s="39"/>
      <c r="J48" s="39"/>
      <c r="K48" s="37">
        <v>30</v>
      </c>
      <c r="L48" s="37">
        <v>99</v>
      </c>
    </row>
    <row r="49" spans="1:12" ht="12.75">
      <c r="A49" s="37">
        <f t="shared" si="0"/>
      </c>
      <c r="B49" s="47"/>
      <c r="E49" s="39"/>
      <c r="F49" s="39"/>
      <c r="G49" s="39"/>
      <c r="H49" s="39"/>
      <c r="I49" s="39"/>
      <c r="J49" s="39"/>
      <c r="K49" s="37">
        <v>35</v>
      </c>
      <c r="L49" s="37">
        <v>94</v>
      </c>
    </row>
    <row r="50" spans="1:12" ht="12.75">
      <c r="A50" s="37">
        <f t="shared" si="0"/>
      </c>
      <c r="B50" s="47"/>
      <c r="E50" s="39"/>
      <c r="F50" s="39"/>
      <c r="G50" s="39"/>
      <c r="H50" s="39"/>
      <c r="I50" s="39"/>
      <c r="J50" s="39"/>
      <c r="K50" s="37">
        <v>14</v>
      </c>
      <c r="L50" s="37">
        <v>115</v>
      </c>
    </row>
    <row r="51" spans="1:12" ht="12.75">
      <c r="A51" s="37">
        <f t="shared" si="0"/>
      </c>
      <c r="B51" s="47"/>
      <c r="E51" s="39"/>
      <c r="F51" s="39"/>
      <c r="G51" s="39"/>
      <c r="H51" s="39"/>
      <c r="I51" s="39"/>
      <c r="J51" s="39"/>
      <c r="K51" s="37">
        <v>51</v>
      </c>
      <c r="L51" s="37">
        <v>78</v>
      </c>
    </row>
    <row r="52" spans="1:12" ht="12.75">
      <c r="A52" s="37">
        <f t="shared" si="0"/>
      </c>
      <c r="B52" s="47"/>
      <c r="E52" s="39"/>
      <c r="F52" s="39"/>
      <c r="G52" s="39"/>
      <c r="H52" s="39"/>
      <c r="I52" s="39"/>
      <c r="J52" s="39"/>
      <c r="K52" s="37">
        <v>19</v>
      </c>
      <c r="L52" s="37">
        <v>110</v>
      </c>
    </row>
    <row r="53" spans="1:12" ht="12.75">
      <c r="A53" s="37">
        <f t="shared" si="0"/>
      </c>
      <c r="B53" s="47"/>
      <c r="E53" s="39"/>
      <c r="F53" s="39"/>
      <c r="G53" s="39"/>
      <c r="H53" s="39"/>
      <c r="I53" s="39"/>
      <c r="J53" s="39"/>
      <c r="K53" s="37">
        <v>46</v>
      </c>
      <c r="L53" s="37">
        <v>83</v>
      </c>
    </row>
    <row r="54" spans="1:12" ht="12.75">
      <c r="A54" s="37">
        <f t="shared" si="0"/>
      </c>
      <c r="B54" s="47"/>
      <c r="E54" s="39"/>
      <c r="F54" s="39"/>
      <c r="G54" s="39"/>
      <c r="H54" s="39"/>
      <c r="I54" s="39"/>
      <c r="J54" s="39"/>
      <c r="K54" s="37">
        <v>11</v>
      </c>
      <c r="L54" s="37">
        <v>118</v>
      </c>
    </row>
    <row r="55" spans="1:12" ht="12.75">
      <c r="A55" s="37">
        <f t="shared" si="0"/>
      </c>
      <c r="B55" s="47"/>
      <c r="E55" s="39"/>
      <c r="F55" s="39"/>
      <c r="G55" s="39"/>
      <c r="H55" s="39"/>
      <c r="I55" s="39"/>
      <c r="J55" s="39"/>
      <c r="K55" s="37">
        <v>54</v>
      </c>
      <c r="L55" s="37">
        <v>75</v>
      </c>
    </row>
    <row r="56" spans="1:12" ht="12.75">
      <c r="A56" s="37">
        <f t="shared" si="0"/>
      </c>
      <c r="B56" s="47"/>
      <c r="E56" s="39"/>
      <c r="F56" s="39"/>
      <c r="G56" s="39"/>
      <c r="H56" s="39"/>
      <c r="I56" s="39"/>
      <c r="J56" s="39"/>
      <c r="K56" s="37">
        <v>22</v>
      </c>
      <c r="L56" s="37">
        <v>107</v>
      </c>
    </row>
    <row r="57" spans="1:12" ht="12.75">
      <c r="A57" s="37">
        <f t="shared" si="0"/>
      </c>
      <c r="B57" s="47"/>
      <c r="E57" s="39"/>
      <c r="F57" s="39"/>
      <c r="G57" s="39"/>
      <c r="H57" s="39"/>
      <c r="I57" s="39"/>
      <c r="J57" s="39"/>
      <c r="K57" s="37">
        <v>43</v>
      </c>
      <c r="L57" s="37">
        <v>86</v>
      </c>
    </row>
    <row r="58" spans="1:12" ht="12.75">
      <c r="A58" s="37">
        <f t="shared" si="0"/>
      </c>
      <c r="B58" s="47"/>
      <c r="E58" s="39"/>
      <c r="F58" s="39"/>
      <c r="G58" s="39"/>
      <c r="H58" s="39"/>
      <c r="I58" s="39"/>
      <c r="J58" s="39"/>
      <c r="K58" s="37">
        <v>27</v>
      </c>
      <c r="L58" s="37">
        <v>102</v>
      </c>
    </row>
    <row r="59" spans="1:12" ht="12.75">
      <c r="A59" s="37">
        <f t="shared" si="0"/>
      </c>
      <c r="B59" s="47"/>
      <c r="E59" s="39"/>
      <c r="F59" s="39"/>
      <c r="G59" s="39"/>
      <c r="H59" s="39"/>
      <c r="I59" s="39"/>
      <c r="J59" s="39"/>
      <c r="K59" s="37">
        <v>38</v>
      </c>
      <c r="L59" s="37">
        <v>91</v>
      </c>
    </row>
    <row r="60" spans="1:12" ht="12.75">
      <c r="A60" s="37">
        <f t="shared" si="0"/>
      </c>
      <c r="B60" s="47"/>
      <c r="E60" s="39"/>
      <c r="F60" s="39"/>
      <c r="G60" s="39"/>
      <c r="H60" s="39"/>
      <c r="I60" s="39"/>
      <c r="J60" s="39"/>
      <c r="K60" s="37">
        <v>6</v>
      </c>
      <c r="L60" s="37">
        <v>123</v>
      </c>
    </row>
    <row r="61" spans="1:12" ht="12.75">
      <c r="A61" s="37">
        <f t="shared" si="0"/>
      </c>
      <c r="B61" s="47"/>
      <c r="E61" s="39"/>
      <c r="F61" s="39"/>
      <c r="G61" s="39"/>
      <c r="H61" s="39"/>
      <c r="I61" s="39"/>
      <c r="J61" s="39"/>
      <c r="K61" s="37">
        <v>59</v>
      </c>
      <c r="L61" s="37">
        <v>70</v>
      </c>
    </row>
    <row r="62" spans="1:12" ht="12.75">
      <c r="A62" s="37">
        <f t="shared" si="0"/>
      </c>
      <c r="B62" s="47"/>
      <c r="E62" s="39"/>
      <c r="F62" s="39"/>
      <c r="G62" s="39"/>
      <c r="H62" s="39"/>
      <c r="I62" s="39"/>
      <c r="J62" s="39"/>
      <c r="K62" s="37">
        <v>7</v>
      </c>
      <c r="L62" s="37">
        <v>122</v>
      </c>
    </row>
    <row r="63" spans="1:12" ht="12.75">
      <c r="A63" s="37">
        <f t="shared" si="0"/>
      </c>
      <c r="B63" s="47"/>
      <c r="E63" s="39"/>
      <c r="F63" s="39"/>
      <c r="G63" s="39"/>
      <c r="H63" s="39"/>
      <c r="I63" s="39"/>
      <c r="J63" s="39"/>
      <c r="K63" s="37">
        <v>58</v>
      </c>
      <c r="L63" s="37">
        <v>71</v>
      </c>
    </row>
    <row r="64" spans="1:12" ht="12.75">
      <c r="A64" s="37">
        <f t="shared" si="0"/>
      </c>
      <c r="B64" s="47"/>
      <c r="E64" s="39"/>
      <c r="F64" s="39"/>
      <c r="G64" s="39"/>
      <c r="H64" s="39"/>
      <c r="I64" s="39"/>
      <c r="J64" s="39"/>
      <c r="K64" s="37">
        <v>26</v>
      </c>
      <c r="L64" s="37">
        <v>103</v>
      </c>
    </row>
    <row r="65" spans="1:12" ht="12.75">
      <c r="A65" s="37">
        <f t="shared" si="0"/>
      </c>
      <c r="B65" s="47"/>
      <c r="E65" s="39"/>
      <c r="F65" s="39"/>
      <c r="G65" s="39"/>
      <c r="H65" s="39"/>
      <c r="I65" s="39"/>
      <c r="J65" s="39"/>
      <c r="K65" s="37">
        <v>39</v>
      </c>
      <c r="L65" s="37">
        <v>90</v>
      </c>
    </row>
    <row r="66" spans="1:12" ht="12.75">
      <c r="A66" s="37">
        <f t="shared" si="0"/>
      </c>
      <c r="B66" s="47"/>
      <c r="E66" s="39"/>
      <c r="F66" s="39"/>
      <c r="G66" s="39"/>
      <c r="H66" s="39"/>
      <c r="I66" s="39"/>
      <c r="J66" s="39"/>
      <c r="K66" s="37">
        <v>10</v>
      </c>
      <c r="L66" s="37">
        <v>119</v>
      </c>
    </row>
    <row r="67" spans="1:12" ht="12.75">
      <c r="A67" s="37">
        <f t="shared" si="0"/>
      </c>
      <c r="B67" s="47"/>
      <c r="E67" s="39"/>
      <c r="F67" s="39"/>
      <c r="G67" s="39"/>
      <c r="H67" s="39"/>
      <c r="I67" s="39"/>
      <c r="J67" s="39"/>
      <c r="K67" s="37">
        <v>55</v>
      </c>
      <c r="L67" s="37">
        <v>74</v>
      </c>
    </row>
    <row r="68" spans="1:12" ht="12.75">
      <c r="A68" s="37">
        <f t="shared" si="0"/>
      </c>
      <c r="B68" s="47"/>
      <c r="E68" s="39"/>
      <c r="F68" s="39"/>
      <c r="G68" s="39"/>
      <c r="H68" s="39"/>
      <c r="I68" s="39"/>
      <c r="J68" s="39"/>
      <c r="K68" s="37">
        <v>23</v>
      </c>
      <c r="L68" s="37">
        <v>106</v>
      </c>
    </row>
    <row r="69" spans="1:12" ht="12.75">
      <c r="A69" s="37">
        <f t="shared" si="0"/>
      </c>
      <c r="B69" s="47"/>
      <c r="E69" s="39"/>
      <c r="F69" s="39"/>
      <c r="G69" s="39"/>
      <c r="H69" s="39"/>
      <c r="I69" s="39"/>
      <c r="J69" s="39"/>
      <c r="K69" s="37">
        <v>42</v>
      </c>
      <c r="L69" s="37">
        <v>87</v>
      </c>
    </row>
    <row r="70" spans="1:12" ht="12.75">
      <c r="A70" s="37">
        <f t="shared" si="0"/>
      </c>
      <c r="B70" s="47"/>
      <c r="E70" s="39"/>
      <c r="F70" s="39"/>
      <c r="G70" s="39"/>
      <c r="H70" s="39"/>
      <c r="I70" s="39"/>
      <c r="J70" s="39"/>
      <c r="K70" s="37">
        <v>15</v>
      </c>
      <c r="L70" s="37">
        <v>114</v>
      </c>
    </row>
    <row r="71" spans="1:12" ht="12.75">
      <c r="A71" s="37">
        <f t="shared" si="0"/>
      </c>
      <c r="B71" s="47"/>
      <c r="E71" s="39"/>
      <c r="F71" s="39"/>
      <c r="G71" s="39"/>
      <c r="H71" s="39"/>
      <c r="I71" s="39"/>
      <c r="J71" s="39"/>
      <c r="K71" s="37">
        <v>50</v>
      </c>
      <c r="L71" s="37">
        <v>79</v>
      </c>
    </row>
    <row r="72" spans="1:12" ht="12.75">
      <c r="A72" s="37">
        <f t="shared" si="0"/>
      </c>
      <c r="B72" s="47"/>
      <c r="E72" s="39"/>
      <c r="F72" s="39"/>
      <c r="G72" s="39"/>
      <c r="H72" s="39"/>
      <c r="I72" s="39"/>
      <c r="J72" s="39"/>
      <c r="K72" s="37">
        <v>18</v>
      </c>
      <c r="L72" s="37">
        <v>111</v>
      </c>
    </row>
    <row r="73" spans="1:12" ht="12.75">
      <c r="A73" s="37">
        <f t="shared" si="0"/>
      </c>
      <c r="B73" s="47"/>
      <c r="E73" s="39"/>
      <c r="F73" s="39"/>
      <c r="G73" s="39"/>
      <c r="H73" s="39"/>
      <c r="I73" s="39"/>
      <c r="J73" s="39"/>
      <c r="K73" s="37">
        <v>47</v>
      </c>
      <c r="L73" s="37">
        <v>82</v>
      </c>
    </row>
    <row r="74" spans="1:12" ht="12.75">
      <c r="A74" s="37">
        <f t="shared" si="0"/>
      </c>
      <c r="B74" s="47"/>
      <c r="E74" s="39"/>
      <c r="F74" s="39"/>
      <c r="G74" s="39"/>
      <c r="H74" s="39"/>
      <c r="I74" s="39"/>
      <c r="J74" s="39"/>
      <c r="K74" s="37">
        <v>31</v>
      </c>
      <c r="L74" s="37">
        <v>98</v>
      </c>
    </row>
    <row r="75" spans="1:12" ht="12.75">
      <c r="A75" s="37">
        <f t="shared" si="0"/>
      </c>
      <c r="B75" s="47"/>
      <c r="E75" s="39"/>
      <c r="F75" s="39"/>
      <c r="G75" s="39"/>
      <c r="H75" s="39"/>
      <c r="I75" s="39"/>
      <c r="J75" s="39"/>
      <c r="K75" s="37">
        <v>34</v>
      </c>
      <c r="L75" s="37">
        <v>95</v>
      </c>
    </row>
    <row r="76" spans="1:12" ht="12.75">
      <c r="A76" s="37">
        <f t="shared" si="0"/>
      </c>
      <c r="B76" s="47"/>
      <c r="E76" s="39"/>
      <c r="F76" s="39"/>
      <c r="G76" s="39"/>
      <c r="H76" s="39"/>
      <c r="I76" s="39"/>
      <c r="J76" s="39"/>
      <c r="K76" s="37">
        <v>63</v>
      </c>
      <c r="L76" s="37">
        <v>66</v>
      </c>
    </row>
    <row r="77" spans="1:12" ht="12.75">
      <c r="A77" s="37">
        <f t="shared" si="0"/>
      </c>
      <c r="B77" s="47"/>
      <c r="E77" s="39"/>
      <c r="F77" s="39"/>
      <c r="G77" s="39"/>
      <c r="H77" s="39"/>
      <c r="I77" s="39"/>
      <c r="J77" s="39"/>
      <c r="K77" s="37">
        <v>2</v>
      </c>
      <c r="L77" s="37">
        <v>127</v>
      </c>
    </row>
    <row r="78" spans="1:2" ht="12.75">
      <c r="A78" s="37">
        <f t="shared" si="0"/>
      </c>
      <c r="B78" s="47"/>
    </row>
    <row r="79" spans="1:2" ht="12.75">
      <c r="A79" s="37">
        <f t="shared" si="0"/>
      </c>
      <c r="B79" s="47"/>
    </row>
    <row r="80" spans="1:2" ht="12.75">
      <c r="A80" s="37">
        <f aca="true" t="shared" si="1" ref="A80:A141">IF(OR(A79="",A79=$B$2),"",A79+1)</f>
      </c>
      <c r="B80" s="47"/>
    </row>
    <row r="81" spans="1:2" ht="12.75">
      <c r="A81" s="37">
        <f t="shared" si="1"/>
      </c>
      <c r="B81" s="47"/>
    </row>
    <row r="82" spans="1:2" ht="12.75">
      <c r="A82" s="37">
        <f t="shared" si="1"/>
      </c>
      <c r="B82" s="47"/>
    </row>
    <row r="83" spans="1:2" ht="12.75">
      <c r="A83" s="37">
        <f t="shared" si="1"/>
      </c>
      <c r="B83" s="47"/>
    </row>
    <row r="84" spans="1:2" ht="12.75">
      <c r="A84" s="37">
        <f t="shared" si="1"/>
      </c>
      <c r="B84" s="47"/>
    </row>
    <row r="85" spans="1:2" ht="12.75">
      <c r="A85" s="37">
        <f t="shared" si="1"/>
      </c>
      <c r="B85" s="47"/>
    </row>
    <row r="86" spans="1:2" ht="12.75">
      <c r="A86" s="37">
        <f t="shared" si="1"/>
      </c>
      <c r="B86" s="47"/>
    </row>
    <row r="87" spans="1:2" ht="12.75">
      <c r="A87" s="37">
        <f t="shared" si="1"/>
      </c>
      <c r="B87" s="47"/>
    </row>
    <row r="88" spans="1:2" ht="12.75">
      <c r="A88" s="37">
        <f t="shared" si="1"/>
      </c>
      <c r="B88" s="47"/>
    </row>
    <row r="89" spans="1:2" ht="12.75">
      <c r="A89" s="37">
        <f t="shared" si="1"/>
      </c>
      <c r="B89" s="47"/>
    </row>
    <row r="90" spans="1:2" ht="12.75">
      <c r="A90" s="37">
        <f t="shared" si="1"/>
      </c>
      <c r="B90" s="47"/>
    </row>
    <row r="91" spans="1:2" ht="12.75">
      <c r="A91" s="37">
        <f t="shared" si="1"/>
      </c>
      <c r="B91" s="47"/>
    </row>
    <row r="92" spans="1:2" ht="12.75">
      <c r="A92" s="37">
        <f t="shared" si="1"/>
      </c>
      <c r="B92" s="47"/>
    </row>
    <row r="93" spans="1:2" ht="12.75">
      <c r="A93" s="37">
        <f t="shared" si="1"/>
      </c>
      <c r="B93" s="47"/>
    </row>
    <row r="94" spans="1:2" ht="12.75">
      <c r="A94" s="37">
        <f t="shared" si="1"/>
      </c>
      <c r="B94" s="47"/>
    </row>
    <row r="95" spans="1:2" ht="12.75">
      <c r="A95" s="37">
        <f t="shared" si="1"/>
      </c>
      <c r="B95" s="47"/>
    </row>
    <row r="96" spans="1:2" ht="12.75">
      <c r="A96" s="37">
        <f t="shared" si="1"/>
      </c>
      <c r="B96" s="47"/>
    </row>
    <row r="97" spans="1:2" ht="12.75">
      <c r="A97" s="37">
        <f t="shared" si="1"/>
      </c>
      <c r="B97" s="47"/>
    </row>
    <row r="98" spans="1:2" ht="12.75">
      <c r="A98" s="37">
        <f t="shared" si="1"/>
      </c>
      <c r="B98" s="47"/>
    </row>
    <row r="99" spans="1:2" ht="12.75">
      <c r="A99" s="37">
        <f t="shared" si="1"/>
      </c>
      <c r="B99" s="47"/>
    </row>
    <row r="100" spans="1:2" ht="12.75">
      <c r="A100" s="37">
        <f t="shared" si="1"/>
      </c>
      <c r="B100" s="47"/>
    </row>
    <row r="101" spans="1:2" ht="12.75">
      <c r="A101" s="37">
        <f t="shared" si="1"/>
      </c>
      <c r="B101" s="47"/>
    </row>
    <row r="102" spans="1:2" ht="12.75">
      <c r="A102" s="37">
        <f t="shared" si="1"/>
      </c>
      <c r="B102" s="47"/>
    </row>
    <row r="103" spans="1:2" ht="12.75">
      <c r="A103" s="37">
        <f t="shared" si="1"/>
      </c>
      <c r="B103" s="47"/>
    </row>
    <row r="104" spans="1:2" ht="12.75">
      <c r="A104" s="37">
        <f t="shared" si="1"/>
      </c>
      <c r="B104" s="47"/>
    </row>
    <row r="105" spans="1:2" ht="12.75">
      <c r="A105" s="37">
        <f t="shared" si="1"/>
      </c>
      <c r="B105" s="47"/>
    </row>
    <row r="106" spans="1:2" ht="12.75">
      <c r="A106" s="37">
        <f t="shared" si="1"/>
      </c>
      <c r="B106" s="47"/>
    </row>
    <row r="107" spans="1:2" ht="12.75">
      <c r="A107" s="37">
        <f t="shared" si="1"/>
      </c>
      <c r="B107" s="47"/>
    </row>
    <row r="108" spans="1:2" ht="12.75">
      <c r="A108" s="37">
        <f t="shared" si="1"/>
      </c>
      <c r="B108" s="47"/>
    </row>
    <row r="109" spans="1:2" ht="12.75">
      <c r="A109" s="37">
        <f t="shared" si="1"/>
      </c>
      <c r="B109" s="47"/>
    </row>
    <row r="110" spans="1:2" ht="12.75">
      <c r="A110" s="37">
        <f t="shared" si="1"/>
      </c>
      <c r="B110" s="47"/>
    </row>
    <row r="111" spans="1:2" ht="12.75">
      <c r="A111" s="37">
        <f t="shared" si="1"/>
      </c>
      <c r="B111" s="47"/>
    </row>
    <row r="112" spans="1:2" ht="12.75">
      <c r="A112" s="37">
        <f t="shared" si="1"/>
      </c>
      <c r="B112" s="47"/>
    </row>
    <row r="113" spans="1:2" ht="12.75">
      <c r="A113" s="37">
        <f t="shared" si="1"/>
      </c>
      <c r="B113" s="47"/>
    </row>
    <row r="114" spans="1:2" ht="12.75">
      <c r="A114" s="37">
        <f t="shared" si="1"/>
      </c>
      <c r="B114" s="47"/>
    </row>
    <row r="115" spans="1:2" ht="12.75">
      <c r="A115" s="37">
        <f t="shared" si="1"/>
      </c>
      <c r="B115" s="47"/>
    </row>
    <row r="116" spans="1:2" ht="12.75">
      <c r="A116" s="37">
        <f t="shared" si="1"/>
      </c>
      <c r="B116" s="47"/>
    </row>
    <row r="117" spans="1:2" ht="12.75">
      <c r="A117" s="37">
        <f t="shared" si="1"/>
      </c>
      <c r="B117" s="47"/>
    </row>
    <row r="118" spans="1:2" ht="12.75">
      <c r="A118" s="37">
        <f t="shared" si="1"/>
      </c>
      <c r="B118" s="47"/>
    </row>
    <row r="119" spans="1:2" ht="12.75">
      <c r="A119" s="37">
        <f t="shared" si="1"/>
      </c>
      <c r="B119" s="47"/>
    </row>
    <row r="120" spans="1:2" ht="12.75">
      <c r="A120" s="37">
        <f t="shared" si="1"/>
      </c>
      <c r="B120" s="47"/>
    </row>
    <row r="121" spans="1:2" ht="12.75">
      <c r="A121" s="37">
        <f t="shared" si="1"/>
      </c>
      <c r="B121" s="47"/>
    </row>
    <row r="122" spans="1:2" ht="12.75">
      <c r="A122" s="37">
        <f t="shared" si="1"/>
      </c>
      <c r="B122" s="47"/>
    </row>
    <row r="123" spans="1:2" ht="12.75">
      <c r="A123" s="37">
        <f t="shared" si="1"/>
      </c>
      <c r="B123" s="47"/>
    </row>
    <row r="124" spans="1:2" ht="12.75">
      <c r="A124" s="37">
        <f t="shared" si="1"/>
      </c>
      <c r="B124" s="47"/>
    </row>
    <row r="125" spans="1:2" ht="12.75">
      <c r="A125" s="37">
        <f t="shared" si="1"/>
      </c>
      <c r="B125" s="47"/>
    </row>
    <row r="126" spans="1:2" ht="12.75">
      <c r="A126" s="37">
        <f t="shared" si="1"/>
      </c>
      <c r="B126" s="47"/>
    </row>
    <row r="127" spans="1:2" ht="12.75">
      <c r="A127" s="37">
        <f t="shared" si="1"/>
      </c>
      <c r="B127" s="47"/>
    </row>
    <row r="128" spans="1:2" ht="12.75">
      <c r="A128" s="37">
        <f t="shared" si="1"/>
      </c>
      <c r="B128" s="47"/>
    </row>
    <row r="129" spans="1:2" ht="12.75">
      <c r="A129" s="37">
        <f t="shared" si="1"/>
      </c>
      <c r="B129" s="47"/>
    </row>
    <row r="130" spans="1:2" ht="12.75">
      <c r="A130" s="37">
        <f t="shared" si="1"/>
      </c>
      <c r="B130" s="47"/>
    </row>
    <row r="131" spans="1:2" ht="12.75">
      <c r="A131" s="37">
        <f t="shared" si="1"/>
      </c>
      <c r="B131" s="47"/>
    </row>
    <row r="132" spans="1:2" ht="12.75">
      <c r="A132" s="37">
        <f t="shared" si="1"/>
      </c>
      <c r="B132" s="47"/>
    </row>
    <row r="133" spans="1:2" ht="12.75">
      <c r="A133" s="37">
        <f t="shared" si="1"/>
      </c>
      <c r="B133" s="47"/>
    </row>
    <row r="134" spans="1:2" ht="12.75">
      <c r="A134" s="37">
        <f t="shared" si="1"/>
      </c>
      <c r="B134" s="47"/>
    </row>
    <row r="135" spans="1:2" ht="12.75">
      <c r="A135" s="37">
        <f t="shared" si="1"/>
      </c>
      <c r="B135" s="47"/>
    </row>
    <row r="136" spans="1:2" ht="12.75">
      <c r="A136" s="37">
        <f t="shared" si="1"/>
      </c>
      <c r="B136" s="47"/>
    </row>
    <row r="137" spans="1:2" ht="12.75">
      <c r="A137" s="37">
        <f t="shared" si="1"/>
      </c>
      <c r="B137" s="47"/>
    </row>
    <row r="138" spans="1:2" ht="12.75">
      <c r="A138" s="37">
        <f t="shared" si="1"/>
      </c>
      <c r="B138" s="47"/>
    </row>
    <row r="139" spans="1:2" ht="12.75">
      <c r="A139" s="37">
        <f t="shared" si="1"/>
      </c>
      <c r="B139" s="47"/>
    </row>
    <row r="140" spans="1:2" ht="12.75">
      <c r="A140" s="37">
        <f t="shared" si="1"/>
      </c>
      <c r="B140" s="47"/>
    </row>
    <row r="141" spans="1:2" ht="12.75">
      <c r="A141" s="37">
        <f t="shared" si="1"/>
      </c>
      <c r="B141" s="47"/>
    </row>
  </sheetData>
  <sheetProtection/>
  <mergeCells count="11">
    <mergeCell ref="K13:L13"/>
    <mergeCell ref="E12:F12"/>
    <mergeCell ref="G12:H12"/>
    <mergeCell ref="I12:J12"/>
    <mergeCell ref="K12:L12"/>
    <mergeCell ref="A11:A13"/>
    <mergeCell ref="B11:B13"/>
    <mergeCell ref="E11:L11"/>
    <mergeCell ref="E13:F13"/>
    <mergeCell ref="G13:H13"/>
    <mergeCell ref="I13:J13"/>
  </mergeCells>
  <conditionalFormatting sqref="B14:B141">
    <cfRule type="expression" priority="1" dxfId="48" stopIfTrue="1">
      <formula>A14=""</formula>
    </cfRule>
  </conditionalFormatting>
  <dataValidations count="1">
    <dataValidation type="list" allowBlank="1" showInputMessage="1" showErrorMessage="1" sqref="B2">
      <formula1>"16,32,64,128"</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Arkusz2">
    <pageSetUpPr fitToPage="1"/>
  </sheetPr>
  <dimension ref="A2:CR58"/>
  <sheetViews>
    <sheetView showGridLines="0" tabSelected="1" zoomScalePageLayoutView="0" workbookViewId="0" topLeftCell="A1">
      <selection activeCell="O15" sqref="O15"/>
    </sheetView>
  </sheetViews>
  <sheetFormatPr defaultColWidth="9.140625" defaultRowHeight="15" customHeight="1"/>
  <cols>
    <col min="1" max="1" width="3.7109375" style="16" customWidth="1"/>
    <col min="2" max="12" width="3.7109375" style="12" customWidth="1"/>
    <col min="13" max="13" width="1.7109375" style="16" customWidth="1"/>
    <col min="14" max="24" width="3.7109375" style="12" customWidth="1"/>
    <col min="25" max="25" width="1.7109375" style="16" customWidth="1"/>
    <col min="26" max="36" width="3.7109375" style="12" customWidth="1"/>
    <col min="37" max="37" width="1.7109375" style="16" customWidth="1"/>
    <col min="38" max="48" width="3.7109375" style="11" customWidth="1"/>
    <col min="49" max="49" width="1.7109375" style="25" customWidth="1"/>
    <col min="50" max="50" width="3.7109375" style="25" customWidth="1"/>
    <col min="51" max="60" width="3.7109375" style="11" customWidth="1"/>
    <col min="61" max="61" width="1.7109375" style="11" customWidth="1"/>
    <col min="62" max="72" width="3.7109375" style="11" customWidth="1"/>
    <col min="73" max="73" width="1.7109375" style="11" customWidth="1"/>
    <col min="74" max="84" width="3.7109375" style="11" customWidth="1"/>
    <col min="85" max="85" width="1.7109375" style="11" customWidth="1"/>
    <col min="86" max="86" width="3.7109375" style="11" customWidth="1"/>
    <col min="87" max="94" width="5.7109375" style="11" customWidth="1"/>
    <col min="95" max="96" width="25.7109375" style="11" customWidth="1"/>
    <col min="97" max="144" width="25.7109375" style="12" customWidth="1"/>
    <col min="145" max="16384" width="9.140625" style="12" customWidth="1"/>
  </cols>
  <sheetData>
    <row r="2" spans="1:85" s="16" customFormat="1" ht="15" customHeight="1">
      <c r="A2" s="65" t="s">
        <v>7</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row>
    <row r="3" spans="86:96" ht="15" customHeight="1">
      <c r="CH3" s="12"/>
      <c r="CI3" s="12"/>
      <c r="CJ3" s="12"/>
      <c r="CK3" s="12"/>
      <c r="CL3" s="12"/>
      <c r="CM3" s="12"/>
      <c r="CN3" s="12"/>
      <c r="CO3" s="12"/>
      <c r="CP3" s="12"/>
      <c r="CQ3" s="12"/>
      <c r="CR3" s="12"/>
    </row>
    <row r="4" spans="1:85" s="58" customFormat="1" ht="15" customHeight="1">
      <c r="A4" s="63" t="s">
        <v>3</v>
      </c>
      <c r="B4" s="63"/>
      <c r="C4" s="63"/>
      <c r="D4" s="63"/>
      <c r="E4" s="63"/>
      <c r="F4" s="63"/>
      <c r="G4" s="63"/>
      <c r="H4" s="63"/>
      <c r="I4" s="63"/>
      <c r="J4" s="63"/>
      <c r="K4" s="63"/>
      <c r="L4" s="63"/>
      <c r="M4" s="63"/>
      <c r="N4" s="63" t="s">
        <v>4</v>
      </c>
      <c r="O4" s="63"/>
      <c r="P4" s="63"/>
      <c r="Q4" s="63"/>
      <c r="R4" s="63"/>
      <c r="S4" s="63"/>
      <c r="T4" s="63"/>
      <c r="U4" s="63"/>
      <c r="V4" s="63"/>
      <c r="W4" s="63"/>
      <c r="X4" s="63"/>
      <c r="Y4" s="63"/>
      <c r="Z4" s="63" t="s">
        <v>8</v>
      </c>
      <c r="AA4" s="63"/>
      <c r="AB4" s="63"/>
      <c r="AC4" s="63"/>
      <c r="AD4" s="63"/>
      <c r="AE4" s="63"/>
      <c r="AF4" s="63"/>
      <c r="AG4" s="63"/>
      <c r="AH4" s="63"/>
      <c r="AI4" s="63"/>
      <c r="AJ4" s="63"/>
      <c r="AK4" s="63"/>
      <c r="AL4" s="64" t="s">
        <v>0</v>
      </c>
      <c r="AM4" s="64"/>
      <c r="AN4" s="64"/>
      <c r="AO4" s="64"/>
      <c r="AP4" s="64"/>
      <c r="AQ4" s="64"/>
      <c r="AR4" s="64"/>
      <c r="AS4" s="64"/>
      <c r="AT4" s="64"/>
      <c r="AU4" s="64"/>
      <c r="AV4" s="64"/>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row>
    <row r="5" spans="2:96" s="16" customFormat="1" ht="15" customHeight="1">
      <c r="B5" s="49"/>
      <c r="G5" s="16">
        <v>2</v>
      </c>
      <c r="J5" s="16">
        <f>IF(OR(AND(J6=21,J7&lt;20),AND(J6=30,OR(J7=29,J7=28)),AND(J6&gt;21,J6-J7=2)),1,0)</f>
        <v>0</v>
      </c>
      <c r="K5" s="16">
        <f>IF(OR(AND(K6=21,K7&lt;20),AND(K6=30,OR(K7=29,K7=28)),AND(K6&gt;21,K6-K7=2)),1,0)</f>
        <v>0</v>
      </c>
      <c r="L5" s="16">
        <f>IF(OR(AND(L6=21,L7&lt;20),AND(L6=30,OR(L7=29,L7=28)),AND(L6&gt;21,L6-L7=2)),1,0)</f>
        <v>0</v>
      </c>
      <c r="N5" s="12"/>
      <c r="Z5" s="12"/>
      <c r="AL5" s="11"/>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row>
    <row r="6" spans="1:84" ht="15" customHeight="1">
      <c r="A6" s="16">
        <f>Setup!E14</f>
        <v>1</v>
      </c>
      <c r="B6" s="17" t="str">
        <f>IF(C6="Bye","","("&amp;A6&amp;")")</f>
        <v>(1)</v>
      </c>
      <c r="C6" s="18" t="str">
        <f>IF(AND(Setup!$B$2&gt;1,Setup!$B$2&lt;=16),IF(VLOOKUP(A6,Setup!$A$14:$B$45,2,FALSE)&lt;&gt;"",VLOOKUP(A6,Setup!$A$14:$B$45,2,FALSE),"Bye"),"")</f>
        <v>Lee Chong Wei</v>
      </c>
      <c r="D6" s="18"/>
      <c r="E6" s="18"/>
      <c r="F6" s="18"/>
      <c r="G6" s="18"/>
      <c r="H6" s="55"/>
      <c r="I6" s="56"/>
      <c r="J6" s="35"/>
      <c r="K6" s="35"/>
      <c r="L6" s="35"/>
      <c r="M6" s="16">
        <f>SUM(J5:L5)</f>
        <v>0</v>
      </c>
      <c r="N6" s="16" t="str">
        <f>B6</f>
        <v>(1)</v>
      </c>
      <c r="CA6" s="19"/>
      <c r="CB6" s="19"/>
      <c r="CC6" s="19"/>
      <c r="CD6" s="19"/>
      <c r="CE6" s="19"/>
      <c r="CF6" s="19"/>
    </row>
    <row r="7" spans="1:84" ht="15" customHeight="1">
      <c r="A7" s="16">
        <f>Setup!F14</f>
        <v>16</v>
      </c>
      <c r="B7" s="17" t="str">
        <f>IF(C7="Bye","","("&amp;A7&amp;")")</f>
        <v>(16)</v>
      </c>
      <c r="C7" s="12" t="str">
        <f>IF(AND(Setup!$B$2&gt;1,Setup!$B$2&lt;=16),IF(VLOOKUP(A7,Setup!$A$14:$B$45,2,FALSE)&lt;&gt;"",VLOOKUP(A7,Setup!$A$14:$B$45,2,FALSE),"Bye"),"")</f>
        <v>Morten Frost Hansen</v>
      </c>
      <c r="H7" s="57"/>
      <c r="I7" s="57"/>
      <c r="J7" s="36"/>
      <c r="K7" s="36"/>
      <c r="L7" s="36"/>
      <c r="M7" s="20">
        <f>SUM(J8:L8)</f>
        <v>0</v>
      </c>
      <c r="N7" s="16" t="str">
        <f>B7</f>
        <v>(16)</v>
      </c>
      <c r="CA7" s="19"/>
      <c r="CB7" s="19"/>
      <c r="CC7" s="19"/>
      <c r="CD7" s="19"/>
      <c r="CE7" s="19"/>
      <c r="CF7" s="19"/>
    </row>
    <row r="8" spans="2:96" s="16" customFormat="1" ht="15" customHeight="1">
      <c r="B8" s="49"/>
      <c r="J8" s="16">
        <f>IF(OR(AND(J7=21,J6&lt;20),AND(J7=30,OR(J6=29,J6=28)),AND(J7&gt;21,J7-J6=2)),1,0)</f>
        <v>0</v>
      </c>
      <c r="K8" s="16">
        <f>IF(OR(AND(K7=21,K6&lt;20),AND(K7=30,OR(K6=29,K6=28)),AND(K7&gt;21,K7-K6=2)),1,0)</f>
        <v>0</v>
      </c>
      <c r="L8" s="16">
        <f>IF(OR(AND(L7=21,L6&lt;20),AND(L7=30,OR(L6=29,L6=28)),AND(L7&gt;21,L7-L6=2)),1,0)</f>
        <v>0</v>
      </c>
      <c r="M8" s="46"/>
      <c r="N8" s="12"/>
      <c r="V8" s="16">
        <f>IF(OR(AND(V9=21,V10&lt;20),AND(V9=30,OR(V10=29,V10=28)),AND(V9&gt;21,V9-V10=2)),1,0)</f>
        <v>0</v>
      </c>
      <c r="W8" s="16">
        <f>IF(OR(AND(W9=21,W10&lt;20),AND(W9=30,OR(W10=29,W10=28)),AND(W9&gt;21,W9-W10=2)),1,0)</f>
        <v>0</v>
      </c>
      <c r="X8" s="16">
        <f>IF(OR(AND(X9=21,X10&lt;20),AND(X9=30,OR(X10=29,X10=28)),AND(X9&gt;21,X9-X10=2)),1,0)</f>
        <v>0</v>
      </c>
      <c r="Z8" s="12"/>
      <c r="AL8" s="11"/>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row>
    <row r="9" spans="2:72" ht="15" customHeight="1">
      <c r="B9" s="15"/>
      <c r="M9" s="46"/>
      <c r="N9" s="22">
        <f>IF(O9&lt;&gt;"",VLOOKUP(O9,C6:N7,12,FALSE),"")</f>
      </c>
      <c r="O9" s="18">
        <f>IF(AND(C6="Bye",C7="Bye"),"Bye",IF(OR(M6=$G$5,C7="Bye"),C6,IF(OR(M7=$G$5,C6="Bye"),C7,"")))</f>
      </c>
      <c r="P9" s="18"/>
      <c r="Q9" s="18"/>
      <c r="R9" s="18"/>
      <c r="S9" s="18"/>
      <c r="T9" s="55"/>
      <c r="U9" s="56"/>
      <c r="V9" s="35"/>
      <c r="W9" s="35"/>
      <c r="X9" s="35"/>
      <c r="Y9" s="16">
        <f>SUM(V8:X8)</f>
        <v>0</v>
      </c>
      <c r="Z9" s="16">
        <f>N9</f>
      </c>
      <c r="BO9" s="19"/>
      <c r="BP9" s="19"/>
      <c r="BQ9" s="19"/>
      <c r="BR9" s="19"/>
      <c r="BS9" s="19"/>
      <c r="BT9" s="19"/>
    </row>
    <row r="10" spans="2:72" ht="15" customHeight="1">
      <c r="B10" s="15"/>
      <c r="M10" s="46"/>
      <c r="N10" s="15">
        <f>IF(O10&lt;&gt;"",VLOOKUP(O10,C12:N13,12,FALSE),"")</f>
      </c>
      <c r="O10" s="12">
        <f>IF(AND(C12="Bye",C13="Bye"),"Bye",IF(OR(M12=$G$5,C13="Bye"),C12,IF(OR(M13=$G$5,C12="Bye"),C13,"")))</f>
      </c>
      <c r="T10" s="57"/>
      <c r="U10" s="57"/>
      <c r="V10" s="36"/>
      <c r="W10" s="36"/>
      <c r="X10" s="36"/>
      <c r="Y10" s="20">
        <f>SUM(V11:X11)</f>
        <v>0</v>
      </c>
      <c r="Z10" s="16">
        <f>N10</f>
      </c>
      <c r="BO10" s="19"/>
      <c r="BP10" s="19"/>
      <c r="BQ10" s="19"/>
      <c r="BR10" s="19"/>
      <c r="BS10" s="19"/>
      <c r="BT10" s="19"/>
    </row>
    <row r="11" spans="2:96" s="16" customFormat="1" ht="15" customHeight="1">
      <c r="B11" s="49"/>
      <c r="J11" s="16">
        <f>IF(OR(AND(J12=21,J13&lt;20),AND(J12=30,OR(J13=29,J13=28)),AND(J12&gt;21,J12-J13=2)),1,0)</f>
        <v>0</v>
      </c>
      <c r="K11" s="16">
        <f>IF(OR(AND(K12=21,K13&lt;20),AND(K12=30,OR(K13=29,K13=28)),AND(K12&gt;21,K12-K13=2)),1,0)</f>
        <v>0</v>
      </c>
      <c r="L11" s="16">
        <f>IF(OR(AND(L12=21,L13&lt;20),AND(L12=30,OR(L13=29,L13=28)),AND(L12&gt;21,L12-L13=2)),1,0)</f>
        <v>0</v>
      </c>
      <c r="M11" s="46"/>
      <c r="N11" s="12"/>
      <c r="V11" s="16">
        <f>IF(OR(AND(V10=21,V9&lt;20),AND(V10=30,OR(V9=29,V9=28)),AND(V10&gt;21,V10-V9=2)),1,0)</f>
        <v>0</v>
      </c>
      <c r="W11" s="16">
        <f>IF(OR(AND(W10=21,W9&lt;20),AND(W10=30,OR(W9=29,W9=28)),AND(W10&gt;21,W10-W9=2)),1,0)</f>
        <v>0</v>
      </c>
      <c r="X11" s="16">
        <f>IF(OR(AND(X10=21,X9&lt;20),AND(X10=30,OR(X9=29,X9=28)),AND(X10&gt;21,X10-X9=2)),1,0)</f>
        <v>0</v>
      </c>
      <c r="Y11" s="46"/>
      <c r="Z11" s="12"/>
      <c r="AL11" s="11"/>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row>
    <row r="12" spans="1:84" ht="15" customHeight="1">
      <c r="A12" s="16">
        <f>Setup!E15</f>
        <v>8</v>
      </c>
      <c r="B12" s="17" t="str">
        <f>IF(C12="Bye","","("&amp;A12&amp;")")</f>
        <v>(8)</v>
      </c>
      <c r="C12" s="18" t="str">
        <f>IF(AND(Setup!$B$2&gt;1,Setup!$B$2&lt;=16),IF(VLOOKUP(A12,Setup!$A$14:$B$45,2,FALSE)&lt;&gt;"",VLOOKUP(A12,Setup!$A$14:$B$45,2,FALSE),"Bye"),"")</f>
        <v>Icuk Sugiarto</v>
      </c>
      <c r="D12" s="18"/>
      <c r="E12" s="18"/>
      <c r="F12" s="18"/>
      <c r="G12" s="18"/>
      <c r="H12" s="55"/>
      <c r="I12" s="56"/>
      <c r="J12" s="35"/>
      <c r="K12" s="35"/>
      <c r="L12" s="35"/>
      <c r="M12" s="23">
        <f>SUM(J11:L11)</f>
        <v>0</v>
      </c>
      <c r="N12" s="16" t="str">
        <f>B12</f>
        <v>(8)</v>
      </c>
      <c r="Y12" s="46"/>
      <c r="CA12" s="19"/>
      <c r="CB12" s="19"/>
      <c r="CC12" s="19"/>
      <c r="CD12" s="19"/>
      <c r="CE12" s="19"/>
      <c r="CF12" s="19"/>
    </row>
    <row r="13" spans="1:84" ht="15" customHeight="1">
      <c r="A13" s="16">
        <f>Setup!F15</f>
        <v>9</v>
      </c>
      <c r="B13" s="17" t="str">
        <f>IF(C13="Bye","","("&amp;A13&amp;")")</f>
        <v>(9)</v>
      </c>
      <c r="C13" s="12" t="str">
        <f>IF(AND(Setup!$B$2&gt;1,Setup!$B$2&lt;=16),IF(VLOOKUP(A13,Setup!$A$14:$B$45,2,FALSE)&lt;&gt;"",VLOOKUP(A13,Setup!$A$14:$B$45,2,FALSE),"Bye"),"")</f>
        <v>Yang Yang</v>
      </c>
      <c r="H13" s="57"/>
      <c r="I13" s="57"/>
      <c r="J13" s="36"/>
      <c r="K13" s="36"/>
      <c r="L13" s="36"/>
      <c r="M13" s="24">
        <f>SUM(J14:L14)</f>
        <v>0</v>
      </c>
      <c r="N13" s="25" t="str">
        <f>B13</f>
        <v>(9)</v>
      </c>
      <c r="Y13" s="46"/>
      <c r="CA13" s="19"/>
      <c r="CB13" s="19"/>
      <c r="CC13" s="19"/>
      <c r="CD13" s="19"/>
      <c r="CE13" s="19"/>
      <c r="CF13" s="19"/>
    </row>
    <row r="14" spans="2:96" s="16" customFormat="1" ht="15" customHeight="1">
      <c r="B14" s="49"/>
      <c r="J14" s="16">
        <f>IF(OR(AND(J13=21,J12&lt;20),AND(J13=30,OR(J12=29,J12=28)),AND(J13&gt;21,J13-J12=2)),1,0)</f>
        <v>0</v>
      </c>
      <c r="K14" s="16">
        <f>IF(OR(AND(K13=21,K12&lt;20),AND(K13=30,OR(K12=29,K12=28)),AND(K13&gt;21,K13-K12=2)),1,0)</f>
        <v>0</v>
      </c>
      <c r="L14" s="16">
        <f>IF(OR(AND(L13=21,L12&lt;20),AND(L13=30,OR(L12=29,L12=28)),AND(L13&gt;21,L13-L12=2)),1,0)</f>
        <v>0</v>
      </c>
      <c r="M14" s="25"/>
      <c r="N14" s="25"/>
      <c r="Y14" s="46"/>
      <c r="Z14" s="12"/>
      <c r="AH14" s="16">
        <f>IF(OR(AND(AH15=21,AH16&lt;20),AND(AH15=30,OR(AH16=29,AH16=28)),AND(AH15&gt;21,AH15-AH16=2)),1,0)</f>
        <v>0</v>
      </c>
      <c r="AI14" s="16">
        <f>IF(OR(AND(AI15=21,AI16&lt;20),AND(AI15=30,OR(AI16=29,AI16=28)),AND(AI15&gt;21,AI15-AI16=2)),1,0)</f>
        <v>0</v>
      </c>
      <c r="AJ14" s="16">
        <f>IF(OR(AND(AJ15=21,AJ16&lt;20),AND(AJ15=30,OR(AJ16=29,AJ16=28)),AND(AJ15&gt;21,AJ15-AJ16=2)),1,0)</f>
        <v>0</v>
      </c>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row>
    <row r="15" spans="14:60" ht="15" customHeight="1">
      <c r="N15" s="16"/>
      <c r="Y15" s="46"/>
      <c r="Z15" s="22">
        <f>IF(AA15&lt;&gt;"",VLOOKUP(AA15,O9:Z10,12,FALSE),"")</f>
      </c>
      <c r="AA15" s="18">
        <f>IF(AND(O9="Bye",O10="Bye"),"Bye",IF(OR(Y9=$G$5,O10="Bye"),O9,IF(OR(Y10=$G$5,O9="Bye"),O10,"")))</f>
      </c>
      <c r="AB15" s="18"/>
      <c r="AC15" s="18"/>
      <c r="AD15" s="18"/>
      <c r="AE15" s="18"/>
      <c r="AF15" s="55"/>
      <c r="AG15" s="56"/>
      <c r="AH15" s="35"/>
      <c r="AI15" s="35"/>
      <c r="AJ15" s="35"/>
      <c r="AK15" s="16">
        <f>SUM(AH14:AJ14)</f>
        <v>0</v>
      </c>
      <c r="AL15" s="16">
        <f>Z15</f>
      </c>
      <c r="BC15" s="19"/>
      <c r="BD15" s="19"/>
      <c r="BE15" s="19"/>
      <c r="BF15" s="19"/>
      <c r="BG15" s="19"/>
      <c r="BH15" s="19"/>
    </row>
    <row r="16" spans="14:60" ht="15" customHeight="1">
      <c r="N16" s="16"/>
      <c r="Y16" s="46"/>
      <c r="Z16" s="15">
        <f>IF(AA16&lt;&gt;"",VLOOKUP(AA16,O21:Z22,12,FALSE),"")</f>
      </c>
      <c r="AA16" s="12">
        <f>IF(AND(O21="Bye",O22="Bye"),"Bye",IF(OR(O22="Bye",Y21=$G$5),O21,IF(OR(Y22=$G$5,O21="Bye"),O22,"")))</f>
      </c>
      <c r="AF16" s="57"/>
      <c r="AG16" s="57"/>
      <c r="AH16" s="36"/>
      <c r="AI16" s="36"/>
      <c r="AJ16" s="36"/>
      <c r="AK16" s="20">
        <f>SUM(AH17:AJ17)</f>
        <v>0</v>
      </c>
      <c r="AL16" s="16">
        <f>Z16</f>
      </c>
      <c r="BC16" s="19"/>
      <c r="BD16" s="19"/>
      <c r="BE16" s="19"/>
      <c r="BF16" s="19"/>
      <c r="BG16" s="19"/>
      <c r="BH16" s="19"/>
    </row>
    <row r="17" spans="2:96" s="16" customFormat="1" ht="15" customHeight="1">
      <c r="B17" s="49"/>
      <c r="J17" s="16">
        <f>IF(OR(AND(J18=21,J19&lt;20),AND(J18=30,OR(J19=29,J19=28)),AND(J18&gt;21,J18-J19=2)),1,0)</f>
        <v>0</v>
      </c>
      <c r="K17" s="16">
        <f>IF(OR(AND(K18=21,K19&lt;20),AND(K18=30,OR(K19=29,K19=28)),AND(K18&gt;21,K18-K19=2)),1,0)</f>
        <v>0</v>
      </c>
      <c r="L17" s="16">
        <f>IF(OR(AND(L18=21,L19&lt;20),AND(L18=30,OR(L19=29,L19=28)),AND(L18&gt;21,L18-L19=2)),1,0)</f>
        <v>0</v>
      </c>
      <c r="Y17" s="46"/>
      <c r="Z17" s="12"/>
      <c r="AH17" s="16">
        <f>IF(OR(AND(AH16=21,AH15&lt;20),AND(AH16=30,OR(AH15=29,AH15=28)),AND(AH16&gt;21,AH16-AH15=2)),1,0)</f>
        <v>0</v>
      </c>
      <c r="AI17" s="16">
        <f>IF(OR(AND(AI16=21,AI15&lt;20),AND(AI16=30,OR(AI15=29,AI15=28)),AND(AI16&gt;21,AI16-AI15=2)),1,0)</f>
        <v>0</v>
      </c>
      <c r="AJ17" s="16">
        <f>IF(OR(AND(AJ16=21,AJ15&lt;20),AND(AJ16=30,OR(AJ15=29,AJ15=28)),AND(AJ16&gt;21,AJ16-AJ15=2)),1,0)</f>
        <v>0</v>
      </c>
      <c r="AK17" s="46"/>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row>
    <row r="18" spans="1:84" ht="15" customHeight="1">
      <c r="A18" s="16">
        <f>Setup!E16</f>
        <v>4</v>
      </c>
      <c r="B18" s="17" t="str">
        <f>IF(C18="Bye","","("&amp;A18&amp;")")</f>
        <v>(4)</v>
      </c>
      <c r="C18" s="18" t="str">
        <f>IF(AND(Setup!$B$2&gt;1,Setup!$B$2&lt;=16),IF(VLOOKUP(A18,Setup!$A$14:$B$45,2,FALSE)&lt;&gt;"",VLOOKUP(A18,Setup!$A$14:$B$45,2,FALSE),"Bye"),"")</f>
        <v>Misbun Sidek</v>
      </c>
      <c r="D18" s="18"/>
      <c r="E18" s="18"/>
      <c r="F18" s="18"/>
      <c r="G18" s="18"/>
      <c r="H18" s="55"/>
      <c r="I18" s="56"/>
      <c r="J18" s="35"/>
      <c r="K18" s="35"/>
      <c r="L18" s="35"/>
      <c r="M18" s="16">
        <f>SUM(J17:L17)</f>
        <v>0</v>
      </c>
      <c r="N18" s="16" t="str">
        <f>B18</f>
        <v>(4)</v>
      </c>
      <c r="Y18" s="46"/>
      <c r="AK18" s="46"/>
      <c r="CA18" s="19"/>
      <c r="CB18" s="19"/>
      <c r="CC18" s="19"/>
      <c r="CD18" s="19"/>
      <c r="CE18" s="19"/>
      <c r="CF18" s="19"/>
    </row>
    <row r="19" spans="1:84" ht="15" customHeight="1">
      <c r="A19" s="16">
        <f>Setup!F16</f>
        <v>13</v>
      </c>
      <c r="B19" s="17" t="str">
        <f>IF(C19="Bye","","("&amp;A19&amp;")")</f>
        <v>(13)</v>
      </c>
      <c r="C19" s="12" t="str">
        <f>IF(AND(Setup!$B$2&gt;1,Setup!$B$2&lt;=16),IF(VLOOKUP(A19,Setup!$A$14:$B$45,2,FALSE)&lt;&gt;"",VLOOKUP(A19,Setup!$A$14:$B$45,2,FALSE),"Bye"),"")</f>
        <v>Alan Budi Kusuma</v>
      </c>
      <c r="H19" s="57"/>
      <c r="I19" s="57"/>
      <c r="J19" s="36"/>
      <c r="K19" s="36"/>
      <c r="L19" s="36"/>
      <c r="M19" s="20">
        <f>SUM(J20:L20)</f>
        <v>0</v>
      </c>
      <c r="N19" s="16" t="str">
        <f>B19</f>
        <v>(13)</v>
      </c>
      <c r="Y19" s="46"/>
      <c r="AK19" s="46"/>
      <c r="CA19" s="19"/>
      <c r="CB19" s="19"/>
      <c r="CC19" s="19"/>
      <c r="CD19" s="19"/>
      <c r="CE19" s="19"/>
      <c r="CF19" s="19"/>
    </row>
    <row r="20" spans="2:96" s="16" customFormat="1" ht="15" customHeight="1">
      <c r="B20" s="49"/>
      <c r="J20" s="16">
        <f>IF(OR(AND(J19=21,J18&lt;20),AND(J19=30,OR(J18=29,J18=28)),AND(J19&gt;21,J19-J18=2)),1,0)</f>
        <v>0</v>
      </c>
      <c r="K20" s="16">
        <f>IF(OR(AND(K19=21,K18&lt;20),AND(K19=30,OR(K18=29,K18=28)),AND(K19&gt;21,K19-K18=2)),1,0)</f>
        <v>0</v>
      </c>
      <c r="L20" s="16">
        <f>IF(OR(AND(L19=21,L18&lt;20),AND(L19=30,OR(L18=29,L18=28)),AND(L19&gt;21,L19-L18=2)),1,0)</f>
        <v>0</v>
      </c>
      <c r="M20" s="46"/>
      <c r="N20" s="12"/>
      <c r="V20" s="16">
        <f>IF(OR(AND(V21=21,V22&lt;20),AND(V21=30,OR(V22=29,V22=28)),AND(V21&gt;21,V21-V22=2)),1,0)</f>
        <v>0</v>
      </c>
      <c r="W20" s="16">
        <f>IF(OR(AND(W21=21,W22&lt;20),AND(W21=30,OR(W22=29,W22=28)),AND(W21&gt;21,W21-W22=2)),1,0)</f>
        <v>0</v>
      </c>
      <c r="X20" s="16">
        <f>IF(OR(AND(X21=21,X22&lt;20),AND(X21=30,OR(X22=29,X22=28)),AND(X21&gt;21,X21-X22=2)),1,0)</f>
        <v>0</v>
      </c>
      <c r="Y20" s="46"/>
      <c r="Z20" s="12"/>
      <c r="AK20" s="46"/>
      <c r="AL20" s="11"/>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row>
    <row r="21" spans="13:72" ht="15" customHeight="1">
      <c r="M21" s="46"/>
      <c r="N21" s="22">
        <f>IF(O21&lt;&gt;"",VLOOKUP(O21,C18:N19,12,FALSE),"")</f>
      </c>
      <c r="O21" s="18">
        <f>IF(AND(C18="Bye",C19="Bye"),"Bye",IF(OR(M18=$G$5,C19="Bye"),C18,IF(OR(M19=$G$5,C18="Bye"),C19,"")))</f>
      </c>
      <c r="P21" s="18"/>
      <c r="Q21" s="18"/>
      <c r="R21" s="18"/>
      <c r="S21" s="18"/>
      <c r="T21" s="55"/>
      <c r="U21" s="56"/>
      <c r="V21" s="35"/>
      <c r="W21" s="35"/>
      <c r="X21" s="35"/>
      <c r="Y21" s="23">
        <f>SUM(V20:X20)</f>
        <v>0</v>
      </c>
      <c r="Z21" s="16">
        <f>N21</f>
      </c>
      <c r="AK21" s="46"/>
      <c r="BO21" s="19"/>
      <c r="BP21" s="19"/>
      <c r="BQ21" s="19"/>
      <c r="BR21" s="19"/>
      <c r="BS21" s="19"/>
      <c r="BT21" s="19"/>
    </row>
    <row r="22" spans="13:72" ht="15" customHeight="1">
      <c r="M22" s="46"/>
      <c r="N22" s="15">
        <f>IF(O22&lt;&gt;"",VLOOKUP(O22,C24:N25,12,FALSE),"")</f>
      </c>
      <c r="O22" s="12">
        <f>IF(AND(C24="Bye",C25="Bye"),"Bye",IF(OR(M24=$G$5,C25="Bye"),C24,IF(OR(M25=$G$5,C24="Bye"),C25,"")))</f>
      </c>
      <c r="T22" s="57"/>
      <c r="U22" s="57"/>
      <c r="V22" s="36"/>
      <c r="W22" s="36"/>
      <c r="X22" s="36"/>
      <c r="Y22" s="24">
        <f>SUM(V23:X23)</f>
        <v>0</v>
      </c>
      <c r="Z22" s="25">
        <f>N22</f>
      </c>
      <c r="AK22" s="46"/>
      <c r="BO22" s="19"/>
      <c r="BP22" s="19"/>
      <c r="BQ22" s="19"/>
      <c r="BR22" s="19"/>
      <c r="BS22" s="19"/>
      <c r="BT22" s="19"/>
    </row>
    <row r="23" spans="2:96" s="16" customFormat="1" ht="15" customHeight="1">
      <c r="B23" s="49"/>
      <c r="J23" s="16">
        <f>IF(OR(AND(J24=21,J25&lt;20),AND(J24=30,OR(J25=29,J25=28)),AND(J24&gt;21,J24-J25=2)),1,0)</f>
        <v>0</v>
      </c>
      <c r="K23" s="16">
        <f>IF(OR(AND(K24=21,K25&lt;20),AND(K24=30,OR(K25=29,K25=28)),AND(K24&gt;21,K24-K25=2)),1,0)</f>
        <v>0</v>
      </c>
      <c r="L23" s="16">
        <f>IF(OR(AND(L24=21,L25&lt;20),AND(L24=30,OR(L25=29,L25=28)),AND(L24&gt;21,L24-L25=2)),1,0)</f>
        <v>0</v>
      </c>
      <c r="M23" s="46"/>
      <c r="N23" s="12"/>
      <c r="V23" s="16">
        <f>IF(OR(AND(V22=21,V21&lt;20),AND(V22=30,OR(V21=29,V21=28)),AND(V22&gt;21,V22-V21=2)),1,0)</f>
        <v>0</v>
      </c>
      <c r="W23" s="16">
        <f>IF(OR(AND(W22=21,W21&lt;20),AND(W22=30,OR(W21=29,W21=28)),AND(W22&gt;21,W22-W21=2)),1,0)</f>
        <v>0</v>
      </c>
      <c r="X23" s="16">
        <f>IF(OR(AND(X22=21,X21&lt;20),AND(X22=30,OR(X21=29,X21=28)),AND(X22&gt;21,X22-X21=2)),1,0)</f>
        <v>0</v>
      </c>
      <c r="Y23" s="25"/>
      <c r="Z23" s="25"/>
      <c r="AK23" s="46"/>
      <c r="AL23" s="11"/>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row>
    <row r="24" spans="1:84" ht="15" customHeight="1">
      <c r="A24" s="16">
        <f>Setup!E17</f>
        <v>5</v>
      </c>
      <c r="B24" s="17" t="str">
        <f>IF(C24="Bye","","("&amp;A24&amp;")")</f>
        <v>(5)</v>
      </c>
      <c r="C24" s="18" t="str">
        <f>IF(AND(Setup!$B$2&gt;1,Setup!$B$2&lt;=16),IF(VLOOKUP(A24,Setup!$A$14:$B$45,2,FALSE)&lt;&gt;"",VLOOKUP(A24,Setup!$A$14:$B$45,2,FALSE),"Bye"),"")</f>
        <v>Liem Swie King</v>
      </c>
      <c r="D24" s="18"/>
      <c r="E24" s="18"/>
      <c r="F24" s="18"/>
      <c r="G24" s="18"/>
      <c r="H24" s="55"/>
      <c r="I24" s="56"/>
      <c r="J24" s="35"/>
      <c r="K24" s="35"/>
      <c r="L24" s="35"/>
      <c r="M24" s="23">
        <f>SUM(J23:L23)</f>
        <v>0</v>
      </c>
      <c r="N24" s="16" t="str">
        <f>B24</f>
        <v>(5)</v>
      </c>
      <c r="Z24" s="16"/>
      <c r="AK24" s="46"/>
      <c r="CA24" s="19"/>
      <c r="CB24" s="19"/>
      <c r="CC24" s="19"/>
      <c r="CD24" s="19"/>
      <c r="CE24" s="19"/>
      <c r="CF24" s="19"/>
    </row>
    <row r="25" spans="1:84" ht="15" customHeight="1">
      <c r="A25" s="16">
        <f>Setup!F17</f>
        <v>12</v>
      </c>
      <c r="B25" s="17" t="str">
        <f>IF(C25="Bye","","("&amp;A25&amp;")")</f>
        <v>(12)</v>
      </c>
      <c r="C25" s="12" t="str">
        <f>IF(AND(Setup!$B$2&gt;1,Setup!$B$2&lt;=16),IF(VLOOKUP(A25,Setup!$A$14:$B$45,2,FALSE)&lt;&gt;"",VLOOKUP(A25,Setup!$A$14:$B$45,2,FALSE),"Bye"),"")</f>
        <v>Rashid Sidek</v>
      </c>
      <c r="H25" s="57"/>
      <c r="I25" s="57"/>
      <c r="J25" s="36"/>
      <c r="K25" s="36"/>
      <c r="L25" s="36"/>
      <c r="M25" s="24">
        <f>SUM(J26:L26)</f>
        <v>0</v>
      </c>
      <c r="N25" s="25" t="str">
        <f>B25</f>
        <v>(12)</v>
      </c>
      <c r="Z25" s="16"/>
      <c r="AK25" s="46"/>
      <c r="CA25" s="19"/>
      <c r="CB25" s="19"/>
      <c r="CC25" s="19"/>
      <c r="CD25" s="19"/>
      <c r="CE25" s="19"/>
      <c r="CF25" s="19"/>
    </row>
    <row r="26" spans="2:96" s="16" customFormat="1" ht="15" customHeight="1">
      <c r="B26" s="49"/>
      <c r="J26" s="16">
        <f>IF(OR(AND(J25=21,J24&lt;20),AND(J25=30,OR(J24=29,J24=28)),AND(J25&gt;21,J25-J24=2)),1,0)</f>
        <v>0</v>
      </c>
      <c r="K26" s="16">
        <f>IF(OR(AND(K25=21,K24&lt;20),AND(K25=30,OR(K24=29,K24=28)),AND(K25&gt;21,K25-K24=2)),1,0)</f>
        <v>0</v>
      </c>
      <c r="L26" s="16">
        <f>IF(OR(AND(L25=21,L24&lt;20),AND(L25=30,OR(L24=29,L24=28)),AND(L25&gt;21,L25-L24=2)),1,0)</f>
        <v>0</v>
      </c>
      <c r="M26" s="25"/>
      <c r="N26" s="25"/>
      <c r="AK26" s="46"/>
      <c r="AL26" s="12"/>
      <c r="AT26" s="16">
        <f>IF(OR(AND(AT27=21,AT28&lt;20),AND(AT27=30,OR(AT28=29,AT28=28)),AND(AT27&gt;21,AT27-AT28=2)),1,0)</f>
        <v>0</v>
      </c>
      <c r="AU26" s="16">
        <f>IF(OR(AND(AU27=21,AU28&lt;20),AND(AU27=30,OR(AU28=29,AU28=28)),AND(AU27&gt;21,AU27-AU28=2)),1,0)</f>
        <v>0</v>
      </c>
      <c r="AV26" s="16">
        <f>IF(OR(AND(AV27=21,AV28&lt;20),AND(AV27=30,OR(AV28=29,AV28=28)),AND(AV27&gt;21,AV27-AV28=2)),1,0)</f>
        <v>0</v>
      </c>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row>
    <row r="27" spans="14:50" ht="15" customHeight="1">
      <c r="N27" s="16"/>
      <c r="Z27" s="16"/>
      <c r="AK27" s="46"/>
      <c r="AL27" s="22">
        <f>IF(AM27&lt;&gt;"",VLOOKUP(AM27,AA15:AL16,12,FALSE),"")</f>
      </c>
      <c r="AM27" s="18">
        <f>IF(AK15=$G$5,AA15,IF(AK16=$G$5,AA16,""))</f>
      </c>
      <c r="AN27" s="18"/>
      <c r="AO27" s="18"/>
      <c r="AP27" s="18"/>
      <c r="AQ27" s="18"/>
      <c r="AR27" s="55"/>
      <c r="AS27" s="56"/>
      <c r="AT27" s="35"/>
      <c r="AU27" s="35"/>
      <c r="AV27" s="35"/>
      <c r="AW27" s="25">
        <f>SUM(AT26:AV26)</f>
        <v>0</v>
      </c>
      <c r="AX27" s="25">
        <f>AL27</f>
      </c>
    </row>
    <row r="28" spans="14:50" ht="15" customHeight="1">
      <c r="N28" s="16"/>
      <c r="Z28" s="16"/>
      <c r="AK28" s="46"/>
      <c r="AL28" s="15">
        <f>IF(AM28&lt;&gt;"",VLOOKUP(AM28,AA39:AL40,12,FALSE),"")</f>
      </c>
      <c r="AM28" s="12">
        <f>IF(AK39=$G$5,AA39,IF(AK40=$G$5,AA40,""))</f>
      </c>
      <c r="AN28" s="12"/>
      <c r="AO28" s="12"/>
      <c r="AP28" s="12"/>
      <c r="AQ28" s="12"/>
      <c r="AR28" s="57"/>
      <c r="AS28" s="57"/>
      <c r="AT28" s="36"/>
      <c r="AU28" s="36"/>
      <c r="AV28" s="36"/>
      <c r="AW28" s="25">
        <f>SUM(AT29:AV29)</f>
        <v>0</v>
      </c>
      <c r="AX28" s="25">
        <f>AL28</f>
      </c>
    </row>
    <row r="29" spans="2:81" s="16" customFormat="1" ht="15" customHeight="1">
      <c r="B29" s="49"/>
      <c r="J29" s="16">
        <f>IF(OR(AND(J30=21,J31&lt;20),AND(J30=30,OR(J31=29,J31=28)),AND(J30&gt;21,J30-J31=2)),1,0)</f>
        <v>0</v>
      </c>
      <c r="K29" s="16">
        <f>IF(OR(AND(K30=21,K31&lt;20),AND(K30=30,OR(K31=29,K31=28)),AND(K30&gt;21,K30-K31=2)),1,0)</f>
        <v>0</v>
      </c>
      <c r="L29" s="16">
        <f>IF(OR(AND(L30=21,L31&lt;20),AND(L30=30,OR(L31=29,L31=28)),AND(L30&gt;21,L30-L31=2)),1,0)</f>
        <v>0</v>
      </c>
      <c r="AK29" s="46"/>
      <c r="AL29" s="12"/>
      <c r="AT29" s="16">
        <f>IF(OR(AND(AT28=21,AT27&lt;20),AND(AT28=30,OR(AT27=29,AT27=28)),AND(AT28&gt;21,AT28-AT27=2)),1,0)</f>
        <v>0</v>
      </c>
      <c r="AU29" s="16">
        <f>IF(OR(AND(AU28=21,AU27&lt;20),AND(AU28=30,OR(AU27=29,AU27=28)),AND(AU28&gt;21,AU28-AU27=2)),1,0)</f>
        <v>0</v>
      </c>
      <c r="AV29" s="16">
        <f>IF(OR(AND(AV28=21,AV27&lt;20),AND(AV28=30,OR(AV27=29,AV27=28)),AND(AV28&gt;21,AV28-AV27=2)),1,0)</f>
        <v>0</v>
      </c>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row>
    <row r="30" spans="1:96" ht="15" customHeight="1">
      <c r="A30" s="16">
        <f>Setup!E18</f>
        <v>2</v>
      </c>
      <c r="B30" s="17" t="str">
        <f>IF(C30="Bye","","("&amp;A30&amp;")")</f>
        <v>(2)</v>
      </c>
      <c r="C30" s="18" t="str">
        <f>IF(AND(Setup!$B$2&gt;1,Setup!$B$2&lt;=16),IF(VLOOKUP(A30,Setup!$A$14:$B$45,2,FALSE)&lt;&gt;"",VLOOKUP(A30,Setup!$A$14:$B$45,2,FALSE),"Bye"),"")</f>
        <v>Lin Dan</v>
      </c>
      <c r="D30" s="18"/>
      <c r="E30" s="18"/>
      <c r="F30" s="18"/>
      <c r="G30" s="18"/>
      <c r="H30" s="55"/>
      <c r="I30" s="56"/>
      <c r="J30" s="35"/>
      <c r="K30" s="35"/>
      <c r="L30" s="35"/>
      <c r="M30" s="16">
        <f>SUM(J29:L29)</f>
        <v>0</v>
      </c>
      <c r="N30" s="16" t="str">
        <f>B30</f>
        <v>(2)</v>
      </c>
      <c r="Z30" s="16"/>
      <c r="AK30" s="46"/>
      <c r="BL30" s="19"/>
      <c r="BM30" s="19"/>
      <c r="BN30" s="19"/>
      <c r="BO30" s="19"/>
      <c r="BP30" s="19"/>
      <c r="BQ30" s="19"/>
      <c r="CD30" s="12"/>
      <c r="CE30" s="12"/>
      <c r="CF30" s="12"/>
      <c r="CG30" s="12"/>
      <c r="CH30" s="12"/>
      <c r="CI30" s="12"/>
      <c r="CJ30" s="12"/>
      <c r="CK30" s="12"/>
      <c r="CL30" s="12"/>
      <c r="CM30" s="12"/>
      <c r="CN30" s="12"/>
      <c r="CO30" s="12"/>
      <c r="CP30" s="12"/>
      <c r="CQ30" s="12"/>
      <c r="CR30" s="12"/>
    </row>
    <row r="31" spans="1:96" ht="15" customHeight="1">
      <c r="A31" s="16">
        <f>Setup!F18</f>
        <v>15</v>
      </c>
      <c r="B31" s="17" t="str">
        <f>IF(C31="Bye","","("&amp;A31&amp;")")</f>
        <v>(15)</v>
      </c>
      <c r="C31" s="12" t="str">
        <f>IF(AND(Setup!$B$2&gt;1,Setup!$B$2&lt;=16),IF(VLOOKUP(A31,Setup!$A$14:$B$45,2,FALSE)&lt;&gt;"",VLOOKUP(A31,Setup!$A$14:$B$45,2,FALSE),"Bye"),"")</f>
        <v>Peter Gade Christensen</v>
      </c>
      <c r="H31" s="57"/>
      <c r="I31" s="57"/>
      <c r="J31" s="36"/>
      <c r="K31" s="36"/>
      <c r="L31" s="36"/>
      <c r="M31" s="20">
        <f>SUM(J32:L32)</f>
        <v>0</v>
      </c>
      <c r="N31" s="16" t="str">
        <f>B31</f>
        <v>(15)</v>
      </c>
      <c r="Z31" s="16"/>
      <c r="AK31" s="46"/>
      <c r="BL31" s="19"/>
      <c r="BM31" s="19"/>
      <c r="BN31" s="19"/>
      <c r="BO31" s="19"/>
      <c r="BP31" s="19"/>
      <c r="BQ31" s="19"/>
      <c r="CD31" s="12"/>
      <c r="CE31" s="12"/>
      <c r="CF31" s="12"/>
      <c r="CG31" s="12"/>
      <c r="CH31" s="12"/>
      <c r="CI31" s="12"/>
      <c r="CJ31" s="12"/>
      <c r="CK31" s="12"/>
      <c r="CL31" s="12"/>
      <c r="CM31" s="12"/>
      <c r="CN31" s="12"/>
      <c r="CO31" s="12"/>
      <c r="CP31" s="12"/>
      <c r="CQ31" s="12"/>
      <c r="CR31" s="12"/>
    </row>
    <row r="32" spans="2:81" s="16" customFormat="1" ht="15" customHeight="1">
      <c r="B32" s="49"/>
      <c r="J32" s="16">
        <f>IF(OR(AND(J31=21,J30&lt;20),AND(J31=30,OR(J30=29,J30=28)),AND(J31&gt;21,J31-J30=2)),1,0)</f>
        <v>0</v>
      </c>
      <c r="K32" s="16">
        <f>IF(OR(AND(K31=21,K30&lt;20),AND(K31=30,OR(K30=29,K30=28)),AND(K31&gt;21,K31-K30=2)),1,0)</f>
        <v>0</v>
      </c>
      <c r="L32" s="16">
        <f>IF(OR(AND(L31=21,L30&lt;20),AND(L31=30,OR(L30=29,L30=28)),AND(L31&gt;21,L31-L30=2)),1,0)</f>
        <v>0</v>
      </c>
      <c r="M32" s="46"/>
      <c r="N32" s="12"/>
      <c r="V32" s="16">
        <f>IF(OR(AND(V33=21,V34&lt;20),AND(V33=30,OR(V34=29,V34=28)),AND(V33&gt;21,V33-V34=2)),1,0)</f>
        <v>0</v>
      </c>
      <c r="W32" s="16">
        <f>IF(OR(AND(W33=21,W34&lt;20),AND(W33=30,OR(W34=29,W34=28)),AND(W33&gt;21,W33-W34=2)),1,0)</f>
        <v>0</v>
      </c>
      <c r="X32" s="16">
        <f>IF(OR(AND(X33=21,X34&lt;20),AND(X33=30,OR(X34=29,X34=28)),AND(X33&gt;21,X33-X34=2)),1,0)</f>
        <v>0</v>
      </c>
      <c r="AK32" s="46"/>
      <c r="AL32" s="11"/>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row>
    <row r="33" spans="2:96" ht="15" customHeight="1" thickBot="1">
      <c r="B33" s="15"/>
      <c r="M33" s="46"/>
      <c r="N33" s="22">
        <f>IF(O33&lt;&gt;"",VLOOKUP(O33,C30:N31,12,FALSE),"")</f>
      </c>
      <c r="O33" s="18">
        <f>IF(AND(C30="Bye",C31="Bye"),"Bye",IF(OR(M30=$G$5,C31="Bye"),C30,IF(OR(M31=$G$5,C30="Bye"),C31,"")))</f>
      </c>
      <c r="P33" s="18"/>
      <c r="Q33" s="18"/>
      <c r="R33" s="18"/>
      <c r="S33" s="18"/>
      <c r="T33" s="55"/>
      <c r="U33" s="56"/>
      <c r="V33" s="35"/>
      <c r="W33" s="35"/>
      <c r="X33" s="35"/>
      <c r="Y33" s="16">
        <f>SUM(V32:X32)</f>
        <v>0</v>
      </c>
      <c r="Z33" s="16">
        <f>N33</f>
      </c>
      <c r="AK33" s="46"/>
      <c r="AM33" s="67" t="s">
        <v>6</v>
      </c>
      <c r="AN33" s="67"/>
      <c r="AO33" s="67"/>
      <c r="AP33" s="67"/>
      <c r="AQ33" s="67"/>
      <c r="AR33" s="67"/>
      <c r="AS33" s="67"/>
      <c r="AT33" s="67"/>
      <c r="AU33" s="67"/>
      <c r="AV33" s="45"/>
      <c r="AZ33" s="19"/>
      <c r="BA33" s="19"/>
      <c r="BB33" s="19"/>
      <c r="BC33" s="19"/>
      <c r="BD33" s="19"/>
      <c r="BE33" s="19"/>
      <c r="CD33" s="12"/>
      <c r="CE33" s="12"/>
      <c r="CF33" s="12"/>
      <c r="CG33" s="12"/>
      <c r="CH33" s="12"/>
      <c r="CI33" s="12"/>
      <c r="CJ33" s="12"/>
      <c r="CK33" s="12"/>
      <c r="CL33" s="12"/>
      <c r="CM33" s="12"/>
      <c r="CN33" s="12"/>
      <c r="CO33" s="12"/>
      <c r="CP33" s="12"/>
      <c r="CQ33" s="12"/>
      <c r="CR33" s="12"/>
    </row>
    <row r="34" spans="2:96" ht="15" customHeight="1">
      <c r="B34" s="15"/>
      <c r="M34" s="46"/>
      <c r="N34" s="15">
        <f>IF(O34&lt;&gt;"",VLOOKUP(O34,C36:N37,12,FALSE),"")</f>
      </c>
      <c r="O34" s="12">
        <f>IF(AND(C36="Bye",C37="Bye"),"Bye",IF(OR(M36=$G$5,C37="Bye"),C36,IF(OR(M37=$G$5,C36="Bye"),C37,"")))</f>
      </c>
      <c r="T34" s="57"/>
      <c r="U34" s="57"/>
      <c r="V34" s="36"/>
      <c r="W34" s="36"/>
      <c r="X34" s="36"/>
      <c r="Y34" s="20">
        <f>SUM(V35:X35)</f>
        <v>0</v>
      </c>
      <c r="Z34" s="16">
        <f>N34</f>
      </c>
      <c r="AK34" s="46"/>
      <c r="AM34" s="27"/>
      <c r="AN34" s="28"/>
      <c r="AO34" s="28"/>
      <c r="AP34" s="28"/>
      <c r="AQ34" s="29"/>
      <c r="AR34" s="29"/>
      <c r="AS34" s="29"/>
      <c r="AT34" s="29"/>
      <c r="AU34" s="30"/>
      <c r="AV34" s="19"/>
      <c r="AZ34" s="19"/>
      <c r="BA34" s="19"/>
      <c r="BB34" s="19"/>
      <c r="BC34" s="19"/>
      <c r="BD34" s="19"/>
      <c r="BE34" s="19"/>
      <c r="CD34" s="12"/>
      <c r="CE34" s="12"/>
      <c r="CF34" s="12"/>
      <c r="CG34" s="12"/>
      <c r="CH34" s="12"/>
      <c r="CI34" s="12"/>
      <c r="CJ34" s="12"/>
      <c r="CK34" s="12"/>
      <c r="CL34" s="12"/>
      <c r="CM34" s="12"/>
      <c r="CN34" s="12"/>
      <c r="CO34" s="12"/>
      <c r="CP34" s="12"/>
      <c r="CQ34" s="12"/>
      <c r="CR34" s="12"/>
    </row>
    <row r="35" spans="2:81" s="16" customFormat="1" ht="15" customHeight="1">
      <c r="B35" s="49"/>
      <c r="J35" s="16">
        <f>IF(OR(AND(J36=21,J37&lt;20),AND(J36=30,OR(J37=29,J37=28)),AND(J36&gt;21,J36-J37=2)),1,0)</f>
        <v>0</v>
      </c>
      <c r="K35" s="16">
        <f>IF(OR(AND(K36=21,K37&lt;20),AND(K36=30,OR(K37=29,K37=28)),AND(K36&gt;21,K36-K37=2)),1,0)</f>
        <v>0</v>
      </c>
      <c r="L35" s="16">
        <f>IF(OR(AND(L36=21,L37&lt;20),AND(L36=30,OR(L37=29,L37=28)),AND(L36&gt;21,L36-L37=2)),1,0)</f>
        <v>0</v>
      </c>
      <c r="M35" s="46"/>
      <c r="N35" s="12"/>
      <c r="V35" s="16">
        <f>IF(OR(AND(V34=21,V33&lt;20),AND(V34=30,OR(V33=29,V33=28)),AND(V34&gt;21,V34-V33=2)),1,0)</f>
        <v>0</v>
      </c>
      <c r="W35" s="16">
        <f>IF(OR(AND(W34=21,W33&lt;20),AND(W34=30,OR(W33=29,W33=28)),AND(W34&gt;21,W34-W33=2)),1,0)</f>
        <v>0</v>
      </c>
      <c r="X35" s="16">
        <f>IF(OR(AND(X34=21,X33&lt;20),AND(X34=30,OR(X33=29,X33=28)),AND(X34&gt;21,X34-X33=2)),1,0)</f>
        <v>0</v>
      </c>
      <c r="Y35" s="46"/>
      <c r="AK35" s="46"/>
      <c r="AL35" s="11"/>
      <c r="AM35" s="53"/>
      <c r="AN35" s="66">
        <f>IF(AW27=$G$5,UPPER(AM27),IF(AW28=$G$5,UPPER(AM28),""))</f>
      </c>
      <c r="AO35" s="66"/>
      <c r="AP35" s="66"/>
      <c r="AQ35" s="66"/>
      <c r="AR35" s="66"/>
      <c r="AS35" s="66"/>
      <c r="AT35" s="66"/>
      <c r="AU35" s="54"/>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row>
    <row r="36" spans="1:96" ht="15" customHeight="1">
      <c r="A36" s="16">
        <f>Setup!E19</f>
        <v>7</v>
      </c>
      <c r="B36" s="17" t="str">
        <f>IF(C36="Bye","","("&amp;A36&amp;")")</f>
        <v>(7)</v>
      </c>
      <c r="C36" s="18" t="str">
        <f>IF(AND(Setup!$B$2&gt;1,Setup!$B$2&lt;=16),IF(VLOOKUP(A36,Setup!$A$14:$B$45,2,FALSE)&lt;&gt;"",VLOOKUP(A36,Setup!$A$14:$B$45,2,FALSE),"Bye"),"")</f>
        <v>Prakash Padukone</v>
      </c>
      <c r="D36" s="18"/>
      <c r="E36" s="18"/>
      <c r="F36" s="18"/>
      <c r="G36" s="18"/>
      <c r="H36" s="55"/>
      <c r="I36" s="56"/>
      <c r="J36" s="35"/>
      <c r="K36" s="35"/>
      <c r="L36" s="35"/>
      <c r="M36" s="23">
        <f>SUM(J35:L35)</f>
        <v>0</v>
      </c>
      <c r="N36" s="16" t="str">
        <f>B36</f>
        <v>(7)</v>
      </c>
      <c r="Y36" s="46"/>
      <c r="Z36" s="16"/>
      <c r="AK36" s="46"/>
      <c r="AM36" s="33"/>
      <c r="AN36" s="18"/>
      <c r="AO36" s="18"/>
      <c r="AP36" s="18"/>
      <c r="AQ36" s="18"/>
      <c r="AR36" s="18"/>
      <c r="AS36" s="18"/>
      <c r="AT36" s="18"/>
      <c r="AU36" s="34"/>
      <c r="BL36" s="19"/>
      <c r="BM36" s="19"/>
      <c r="BN36" s="19"/>
      <c r="BO36" s="19"/>
      <c r="BP36" s="19"/>
      <c r="BQ36" s="19"/>
      <c r="CD36" s="12"/>
      <c r="CE36" s="12"/>
      <c r="CF36" s="12"/>
      <c r="CG36" s="12"/>
      <c r="CH36" s="12"/>
      <c r="CI36" s="12"/>
      <c r="CJ36" s="12"/>
      <c r="CK36" s="12"/>
      <c r="CL36" s="12"/>
      <c r="CM36" s="12"/>
      <c r="CN36" s="12"/>
      <c r="CO36" s="12"/>
      <c r="CP36" s="12"/>
      <c r="CQ36" s="12"/>
      <c r="CR36" s="12"/>
    </row>
    <row r="37" spans="1:96" ht="15" customHeight="1">
      <c r="A37" s="16">
        <f>Setup!F19</f>
        <v>10</v>
      </c>
      <c r="B37" s="17" t="str">
        <f>IF(C37="Bye","","("&amp;A37&amp;")")</f>
        <v>(10)</v>
      </c>
      <c r="C37" s="12" t="str">
        <f>IF(AND(Setup!$B$2&gt;1,Setup!$B$2&lt;=16),IF(VLOOKUP(A37,Setup!$A$14:$B$45,2,FALSE)&lt;&gt;"",VLOOKUP(A37,Setup!$A$14:$B$45,2,FALSE),"Bye"),"")</f>
        <v>Han Jian</v>
      </c>
      <c r="H37" s="57"/>
      <c r="I37" s="57"/>
      <c r="J37" s="36"/>
      <c r="K37" s="36"/>
      <c r="L37" s="36"/>
      <c r="M37" s="24">
        <f>SUM(J38:L38)</f>
        <v>0</v>
      </c>
      <c r="N37" s="25" t="str">
        <f>B37</f>
        <v>(10)</v>
      </c>
      <c r="Y37" s="46"/>
      <c r="AK37" s="46"/>
      <c r="AL37" s="25"/>
      <c r="BL37" s="19"/>
      <c r="BM37" s="19"/>
      <c r="BN37" s="19"/>
      <c r="BO37" s="19"/>
      <c r="BP37" s="19"/>
      <c r="BQ37" s="19"/>
      <c r="CD37" s="12"/>
      <c r="CE37" s="12"/>
      <c r="CF37" s="12"/>
      <c r="CG37" s="12"/>
      <c r="CH37" s="12"/>
      <c r="CI37" s="12"/>
      <c r="CJ37" s="12"/>
      <c r="CK37" s="12"/>
      <c r="CL37" s="12"/>
      <c r="CM37" s="12"/>
      <c r="CN37" s="12"/>
      <c r="CO37" s="12"/>
      <c r="CP37" s="12"/>
      <c r="CQ37" s="12"/>
      <c r="CR37" s="12"/>
    </row>
    <row r="38" spans="2:81" s="16" customFormat="1" ht="15" customHeight="1">
      <c r="B38" s="49"/>
      <c r="J38" s="16">
        <f>IF(OR(AND(J37=21,J36&lt;20),AND(J37=30,OR(J36=29,J36=28)),AND(J37&gt;21,J37-J36=2)),1,0)</f>
        <v>0</v>
      </c>
      <c r="K38" s="16">
        <f>IF(OR(AND(K37=21,K36&lt;20),AND(K37=30,OR(K36=29,K36=28)),AND(K37&gt;21,K37-K36=2)),1,0)</f>
        <v>0</v>
      </c>
      <c r="L38" s="16">
        <f>IF(OR(AND(L37=21,L36&lt;20),AND(L37=30,OR(L36=29,L36=28)),AND(L37&gt;21,L37-L36=2)),1,0)</f>
        <v>0</v>
      </c>
      <c r="M38" s="25"/>
      <c r="N38" s="25"/>
      <c r="Y38" s="46"/>
      <c r="Z38" s="12"/>
      <c r="AH38" s="16">
        <f>IF(OR(AND(AH39=21,AH40&lt;20),AND(AH39=30,OR(AH40=29,AH40=28)),AND(AH39&gt;21,AH39-AH40=2)),1,0)</f>
        <v>0</v>
      </c>
      <c r="AI38" s="16">
        <f>IF(OR(AND(AI39=21,AI40&lt;20),AND(AI39=30,OR(AI40=29,AI40=28)),AND(AI39&gt;21,AI39-AI40=2)),1,0)</f>
        <v>0</v>
      </c>
      <c r="AJ38" s="16">
        <f>IF(OR(AND(AJ39=21,AJ40&lt;20),AND(AJ39=30,OR(AJ40=29,AJ40=28)),AND(AJ39&gt;21,AJ39-AJ40=2)),1,0)</f>
        <v>0</v>
      </c>
      <c r="AK38" s="46"/>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row>
    <row r="39" spans="14:96" ht="15" customHeight="1">
      <c r="N39" s="16"/>
      <c r="Y39" s="46"/>
      <c r="Z39" s="22">
        <f>IF(AA39&lt;&gt;"",VLOOKUP(AA39,O33:Z34,12,FALSE),"")</f>
      </c>
      <c r="AA39" s="18">
        <f>IF(AND(O33="Bye",O34="Bye"),"Bye",IF(OR(Y33=$G$5,O34="Bye"),O33,IF(OR(Y34=$G$5,O33="Bye"),O34,"")))</f>
      </c>
      <c r="AB39" s="18"/>
      <c r="AC39" s="18"/>
      <c r="AD39" s="18"/>
      <c r="AE39" s="18"/>
      <c r="AF39" s="55"/>
      <c r="AG39" s="56"/>
      <c r="AH39" s="35"/>
      <c r="AI39" s="35"/>
      <c r="AJ39" s="35"/>
      <c r="AK39" s="23">
        <f>SUM(AH38:AJ38)</f>
        <v>0</v>
      </c>
      <c r="AL39" s="16">
        <f>Z39</f>
      </c>
      <c r="CD39" s="12"/>
      <c r="CE39" s="12"/>
      <c r="CF39" s="12"/>
      <c r="CG39" s="12"/>
      <c r="CH39" s="12"/>
      <c r="CI39" s="12"/>
      <c r="CJ39" s="12"/>
      <c r="CK39" s="12"/>
      <c r="CL39" s="12"/>
      <c r="CM39" s="12"/>
      <c r="CN39" s="12"/>
      <c r="CO39" s="12"/>
      <c r="CP39" s="12"/>
      <c r="CQ39" s="12"/>
      <c r="CR39" s="12"/>
    </row>
    <row r="40" spans="14:96" ht="15" customHeight="1">
      <c r="N40" s="16"/>
      <c r="Y40" s="46"/>
      <c r="Z40" s="15">
        <f>IF(AA40&lt;&gt;"",VLOOKUP(AA40,O45:Z46,12,FALSE),"")</f>
      </c>
      <c r="AA40" s="12">
        <f>IF(AND(O45="Bye",O46="Bye"),"Bye",IF(OR(O46="Bye",Y45=$G$5),O45,IF(OR(Y46=$G$5,O45="Bye"),O46,"")))</f>
      </c>
      <c r="AF40" s="57"/>
      <c r="AG40" s="57"/>
      <c r="AH40" s="36"/>
      <c r="AI40" s="36"/>
      <c r="AJ40" s="36"/>
      <c r="AK40" s="24">
        <f>SUM(AH41:AJ41)</f>
        <v>0</v>
      </c>
      <c r="AL40" s="25">
        <f>Z40</f>
      </c>
      <c r="CD40" s="12"/>
      <c r="CE40" s="12"/>
      <c r="CF40" s="12"/>
      <c r="CG40" s="12"/>
      <c r="CH40" s="12"/>
      <c r="CI40" s="12"/>
      <c r="CJ40" s="12"/>
      <c r="CK40" s="12"/>
      <c r="CL40" s="12"/>
      <c r="CM40" s="12"/>
      <c r="CN40" s="12"/>
      <c r="CO40" s="12"/>
      <c r="CP40" s="12"/>
      <c r="CQ40" s="12"/>
      <c r="CR40" s="12"/>
    </row>
    <row r="41" spans="2:81" s="16" customFormat="1" ht="15" customHeight="1">
      <c r="B41" s="49"/>
      <c r="J41" s="16">
        <f>IF(OR(AND(J42=21,J43&lt;20),AND(J42=30,OR(J43=29,J43=28)),AND(J42&gt;21,J42-J43=2)),1,0)</f>
        <v>0</v>
      </c>
      <c r="K41" s="16">
        <f>IF(OR(AND(K42=21,K43&lt;20),AND(K42=30,OR(K43=29,K43=28)),AND(K42&gt;21,K42-K43=2)),1,0)</f>
        <v>0</v>
      </c>
      <c r="L41" s="16">
        <f>IF(OR(AND(L42=21,L43&lt;20),AND(L42=30,OR(L43=29,L43=28)),AND(L42&gt;21,L42-L43=2)),1,0)</f>
        <v>0</v>
      </c>
      <c r="Y41" s="46"/>
      <c r="Z41" s="12"/>
      <c r="AH41" s="16">
        <f>IF(OR(AND(AH40=21,AH39&lt;20),AND(AH40=30,OR(AH39=29,AH39=28)),AND(AH40&gt;21,AH40-AH39=2)),1,0)</f>
        <v>0</v>
      </c>
      <c r="AI41" s="16">
        <f>IF(OR(AND(AI40=21,AI39&lt;20),AND(AI40=30,OR(AI39=29,AI39=28)),AND(AI40&gt;21,AI40-AI39=2)),1,0)</f>
        <v>0</v>
      </c>
      <c r="AJ41" s="16">
        <f>IF(OR(AND(AJ40=21,AJ39&lt;20),AND(AJ40=30,OR(AJ39=29,AJ39=28)),AND(AJ40&gt;21,AJ40-AJ39=2)),1,0)</f>
        <v>0</v>
      </c>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row>
    <row r="42" spans="1:96" ht="15" customHeight="1">
      <c r="A42" s="16">
        <f>Setup!E20</f>
        <v>3</v>
      </c>
      <c r="B42" s="17" t="str">
        <f>IF(C42="Bye","","("&amp;A42&amp;")")</f>
        <v>(3)</v>
      </c>
      <c r="C42" s="18" t="str">
        <f>IF(AND(Setup!$B$2&gt;1,Setup!$B$2&lt;=16),IF(VLOOKUP(A42,Setup!$A$14:$B$45,2,FALSE)&lt;&gt;"",VLOOKUP(A42,Setup!$A$14:$B$45,2,FALSE),"Bye"),"")</f>
        <v>Taufik Hidayat</v>
      </c>
      <c r="D42" s="18"/>
      <c r="E42" s="18"/>
      <c r="F42" s="18"/>
      <c r="G42" s="18"/>
      <c r="H42" s="55"/>
      <c r="I42" s="56"/>
      <c r="J42" s="35"/>
      <c r="K42" s="35"/>
      <c r="L42" s="35"/>
      <c r="M42" s="16">
        <f>SUM(J41:L41)</f>
        <v>0</v>
      </c>
      <c r="N42" s="16" t="str">
        <f>B42</f>
        <v>(3)</v>
      </c>
      <c r="Y42" s="46"/>
      <c r="AK42" s="25"/>
      <c r="AL42" s="25"/>
      <c r="BL42" s="19"/>
      <c r="BM42" s="19"/>
      <c r="BN42" s="19"/>
      <c r="BO42" s="19"/>
      <c r="BP42" s="19"/>
      <c r="BQ42" s="19"/>
      <c r="CD42" s="12"/>
      <c r="CE42" s="12"/>
      <c r="CF42" s="12"/>
      <c r="CG42" s="12"/>
      <c r="CH42" s="12"/>
      <c r="CI42" s="12"/>
      <c r="CJ42" s="12"/>
      <c r="CK42" s="12"/>
      <c r="CL42" s="12"/>
      <c r="CM42" s="12"/>
      <c r="CN42" s="12"/>
      <c r="CO42" s="12"/>
      <c r="CP42" s="12"/>
      <c r="CQ42" s="12"/>
      <c r="CR42" s="12"/>
    </row>
    <row r="43" spans="1:96" ht="15" customHeight="1">
      <c r="A43" s="16">
        <f>Setup!F20</f>
        <v>14</v>
      </c>
      <c r="B43" s="17" t="str">
        <f>IF(C43="Bye","","("&amp;A43&amp;")")</f>
        <v>(14)</v>
      </c>
      <c r="C43" s="12" t="str">
        <f>IF(AND(Setup!$B$2&gt;1,Setup!$B$2&lt;=16),IF(VLOOKUP(A43,Setup!$A$14:$B$45,2,FALSE)&lt;&gt;"",VLOOKUP(A43,Setup!$A$14:$B$45,2,FALSE),"Bye"),"")</f>
        <v>Rudy Hartono</v>
      </c>
      <c r="H43" s="57"/>
      <c r="I43" s="57"/>
      <c r="J43" s="36"/>
      <c r="K43" s="36"/>
      <c r="L43" s="36"/>
      <c r="M43" s="20">
        <f>SUM(J44:L44)</f>
        <v>0</v>
      </c>
      <c r="N43" s="16" t="str">
        <f>B43</f>
        <v>(14)</v>
      </c>
      <c r="Y43" s="46"/>
      <c r="AK43" s="25"/>
      <c r="AL43" s="25"/>
      <c r="BL43" s="19"/>
      <c r="BM43" s="19"/>
      <c r="BN43" s="19"/>
      <c r="BO43" s="19"/>
      <c r="BP43" s="19"/>
      <c r="BQ43" s="19"/>
      <c r="CD43" s="12"/>
      <c r="CE43" s="12"/>
      <c r="CF43" s="12"/>
      <c r="CG43" s="12"/>
      <c r="CH43" s="12"/>
      <c r="CI43" s="12"/>
      <c r="CJ43" s="12"/>
      <c r="CK43" s="12"/>
      <c r="CL43" s="12"/>
      <c r="CM43" s="12"/>
      <c r="CN43" s="12"/>
      <c r="CO43" s="12"/>
      <c r="CP43" s="12"/>
      <c r="CQ43" s="12"/>
      <c r="CR43" s="12"/>
    </row>
    <row r="44" spans="2:81" s="16" customFormat="1" ht="15" customHeight="1">
      <c r="B44" s="49"/>
      <c r="J44" s="16">
        <f>IF(OR(AND(J43=21,J42&lt;20),AND(J43=30,OR(J42=29,J42=28)),AND(J43&gt;21,J43-J42=2)),1,0)</f>
        <v>0</v>
      </c>
      <c r="K44" s="16">
        <f>IF(OR(AND(K43=21,K42&lt;20),AND(K43=30,OR(K42=29,K42=28)),AND(K43&gt;21,K43-K42=2)),1,0)</f>
        <v>0</v>
      </c>
      <c r="L44" s="16">
        <f>IF(OR(AND(L43=21,L42&lt;20),AND(L43=30,OR(L42=29,L42=28)),AND(L43&gt;21,L43-L42=2)),1,0)</f>
        <v>0</v>
      </c>
      <c r="M44" s="46"/>
      <c r="N44" s="12"/>
      <c r="V44" s="16">
        <f>IF(OR(AND(V45=21,V46&lt;20),AND(V45=30,OR(V46=29,V46=28)),AND(V45&gt;21,V45-V46=2)),1,0)</f>
        <v>0</v>
      </c>
      <c r="W44" s="16">
        <f>IF(OR(AND(W45=21,W46&lt;20),AND(W45=30,OR(W46=29,W46=28)),AND(W45&gt;21,W45-W46=2)),1,0)</f>
        <v>0</v>
      </c>
      <c r="X44" s="16">
        <f>IF(OR(AND(X45=21,X46&lt;20),AND(X45=30,OR(X46=29,X46=28)),AND(X45&gt;21,X45-X46=2)),1,0)</f>
        <v>0</v>
      </c>
      <c r="Y44" s="46"/>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row>
    <row r="45" spans="13:96" ht="15" customHeight="1">
      <c r="M45" s="46"/>
      <c r="N45" s="22">
        <f>IF(O45&lt;&gt;"",VLOOKUP(O45,C42:N43,12,FALSE),"")</f>
      </c>
      <c r="O45" s="18">
        <f>IF(AND(C42="Bye",C43="Bye"),"Bye",IF(OR(M42=$G$5,C43="Bye"),C42,IF(OR(M43=$G$5,C42="Bye"),C43,"")))</f>
      </c>
      <c r="P45" s="18"/>
      <c r="Q45" s="18"/>
      <c r="R45" s="18"/>
      <c r="S45" s="18"/>
      <c r="T45" s="55"/>
      <c r="U45" s="56"/>
      <c r="V45" s="35"/>
      <c r="W45" s="35"/>
      <c r="X45" s="35"/>
      <c r="Y45" s="23">
        <f>SUM(V44:X44)</f>
        <v>0</v>
      </c>
      <c r="Z45" s="16">
        <f>N45</f>
      </c>
      <c r="AK45" s="25"/>
      <c r="AZ45" s="19"/>
      <c r="BA45" s="19"/>
      <c r="BB45" s="19"/>
      <c r="BC45" s="19"/>
      <c r="BD45" s="19"/>
      <c r="BE45" s="19"/>
      <c r="CD45" s="12"/>
      <c r="CE45" s="12"/>
      <c r="CF45" s="12"/>
      <c r="CG45" s="12"/>
      <c r="CH45" s="12"/>
      <c r="CI45" s="12"/>
      <c r="CJ45" s="12"/>
      <c r="CK45" s="12"/>
      <c r="CL45" s="12"/>
      <c r="CM45" s="12"/>
      <c r="CN45" s="12"/>
      <c r="CO45" s="12"/>
      <c r="CP45" s="12"/>
      <c r="CQ45" s="12"/>
      <c r="CR45" s="12"/>
    </row>
    <row r="46" spans="13:96" ht="15" customHeight="1">
      <c r="M46" s="46"/>
      <c r="N46" s="15">
        <f>IF(O46&lt;&gt;"",VLOOKUP(O46,C48:N49,12,FALSE),"")</f>
      </c>
      <c r="O46" s="12">
        <f>IF(AND(C48="Bye",C49="Bye"),"Bye",IF(OR(M48=$G$5,C49="Bye"),C48,IF(OR(M49=$G$5,C48="Bye"),C49,"")))</f>
      </c>
      <c r="T46" s="57"/>
      <c r="U46" s="57"/>
      <c r="V46" s="36"/>
      <c r="W46" s="36"/>
      <c r="X46" s="36"/>
      <c r="Y46" s="24">
        <f>SUM(V47:X47)</f>
        <v>0</v>
      </c>
      <c r="Z46" s="25">
        <f>N46</f>
      </c>
      <c r="AK46" s="25"/>
      <c r="AZ46" s="19"/>
      <c r="BA46" s="19"/>
      <c r="BB46" s="19"/>
      <c r="BC46" s="19"/>
      <c r="BD46" s="19"/>
      <c r="BE46" s="19"/>
      <c r="CD46" s="12"/>
      <c r="CE46" s="12"/>
      <c r="CF46" s="12"/>
      <c r="CG46" s="12"/>
      <c r="CH46" s="12"/>
      <c r="CI46" s="12"/>
      <c r="CJ46" s="12"/>
      <c r="CK46" s="12"/>
      <c r="CL46" s="12"/>
      <c r="CM46" s="12"/>
      <c r="CN46" s="12"/>
      <c r="CO46" s="12"/>
      <c r="CP46" s="12"/>
      <c r="CQ46" s="12"/>
      <c r="CR46" s="12"/>
    </row>
    <row r="47" spans="2:81" s="16" customFormat="1" ht="15" customHeight="1">
      <c r="B47" s="49"/>
      <c r="J47" s="16">
        <f>IF(OR(AND(J48=21,J49&lt;20),AND(J48=30,OR(J49=29,J49=28)),AND(J48&gt;21,J48-J49=2)),1,0)</f>
        <v>0</v>
      </c>
      <c r="K47" s="16">
        <f>IF(OR(AND(K48=21,K49&lt;20),AND(K48=30,OR(K49=29,K49=28)),AND(K48&gt;21,K48-K49=2)),1,0)</f>
        <v>0</v>
      </c>
      <c r="L47" s="16">
        <f>IF(OR(AND(L48=21,L49&lt;20),AND(L48=30,OR(L49=29,L49=28)),AND(L48&gt;21,L48-L49=2)),1,0)</f>
        <v>0</v>
      </c>
      <c r="M47" s="46"/>
      <c r="N47" s="12"/>
      <c r="V47" s="16">
        <f>IF(OR(AND(V46=21,V45&lt;20),AND(V46=30,OR(V45=29,V45=28)),AND(V46&gt;21,V46-V45=2)),1,0)</f>
        <v>0</v>
      </c>
      <c r="W47" s="16">
        <f>IF(OR(AND(W46=21,W45&lt;20),AND(W46=30,OR(W45=29,W45=28)),AND(W46&gt;21,W46-W45=2)),1,0)</f>
        <v>0</v>
      </c>
      <c r="X47" s="16">
        <f>IF(OR(AND(X46=21,X45&lt;20),AND(X46=30,OR(X45=29,X45=28)),AND(X46&gt;21,X46-X45=2)),1,0)</f>
        <v>0</v>
      </c>
      <c r="Y47" s="25"/>
      <c r="Z47" s="11"/>
      <c r="AK47" s="25"/>
      <c r="AL47" s="11"/>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row>
    <row r="48" spans="1:96" ht="15" customHeight="1">
      <c r="A48" s="16">
        <f>Setup!E21</f>
        <v>6</v>
      </c>
      <c r="B48" s="17" t="str">
        <f>IF(C48="Bye","","("&amp;A48&amp;")")</f>
        <v>(6)</v>
      </c>
      <c r="C48" s="18" t="str">
        <f>IF(AND(Setup!$B$2&gt;1,Setup!$B$2&lt;=16),IF(VLOOKUP(A48,Setup!$A$14:$B$45,2,FALSE)&lt;&gt;"",VLOOKUP(A48,Setup!$A$14:$B$45,2,FALSE),"Bye"),"")</f>
        <v>Sven Pri</v>
      </c>
      <c r="D48" s="18"/>
      <c r="E48" s="18"/>
      <c r="F48" s="18"/>
      <c r="G48" s="18"/>
      <c r="H48" s="55"/>
      <c r="I48" s="56"/>
      <c r="J48" s="35"/>
      <c r="K48" s="35"/>
      <c r="L48" s="35"/>
      <c r="M48" s="23">
        <f>SUM(J47:L47)</f>
        <v>0</v>
      </c>
      <c r="N48" s="16" t="str">
        <f>B48</f>
        <v>(6)</v>
      </c>
      <c r="AK48" s="25"/>
      <c r="BL48" s="19"/>
      <c r="BM48" s="19"/>
      <c r="BN48" s="19"/>
      <c r="BO48" s="19"/>
      <c r="BP48" s="19"/>
      <c r="BQ48" s="19"/>
      <c r="CD48" s="12"/>
      <c r="CE48" s="12"/>
      <c r="CF48" s="12"/>
      <c r="CG48" s="12"/>
      <c r="CH48" s="12"/>
      <c r="CI48" s="12"/>
      <c r="CJ48" s="12"/>
      <c r="CK48" s="12"/>
      <c r="CL48" s="12"/>
      <c r="CM48" s="12"/>
      <c r="CN48" s="12"/>
      <c r="CO48" s="12"/>
      <c r="CP48" s="12"/>
      <c r="CQ48" s="12"/>
      <c r="CR48" s="12"/>
    </row>
    <row r="49" spans="1:96" ht="15" customHeight="1">
      <c r="A49" s="16">
        <f>Setup!F21</f>
        <v>11</v>
      </c>
      <c r="B49" s="17" t="str">
        <f>IF(C49="Bye","","("&amp;A49&amp;")")</f>
        <v>(11)</v>
      </c>
      <c r="C49" s="12" t="str">
        <f>IF(AND(Setup!$B$2&gt;1,Setup!$B$2&lt;=16),IF(VLOOKUP(A49,Setup!$A$14:$B$45,2,FALSE)&lt;&gt;"",VLOOKUP(A49,Setup!$A$14:$B$45,2,FALSE),"Bye"),"")</f>
        <v>Luan Jin</v>
      </c>
      <c r="H49" s="57"/>
      <c r="I49" s="57"/>
      <c r="J49" s="36"/>
      <c r="K49" s="36"/>
      <c r="L49" s="36"/>
      <c r="M49" s="24">
        <f>SUM(J50:L50)</f>
        <v>0</v>
      </c>
      <c r="N49" s="25" t="str">
        <f>B49</f>
        <v>(11)</v>
      </c>
      <c r="AK49" s="25"/>
      <c r="BL49" s="19"/>
      <c r="BM49" s="19"/>
      <c r="BN49" s="19"/>
      <c r="BO49" s="19"/>
      <c r="BP49" s="19"/>
      <c r="BQ49" s="19"/>
      <c r="CD49" s="12"/>
      <c r="CE49" s="12"/>
      <c r="CF49" s="12"/>
      <c r="CG49" s="12"/>
      <c r="CH49" s="12"/>
      <c r="CI49" s="12"/>
      <c r="CJ49" s="12"/>
      <c r="CK49" s="12"/>
      <c r="CL49" s="12"/>
      <c r="CM49" s="12"/>
      <c r="CN49" s="12"/>
      <c r="CO49" s="12"/>
      <c r="CP49" s="12"/>
      <c r="CQ49" s="12"/>
      <c r="CR49" s="12"/>
    </row>
    <row r="50" spans="2:81" s="16" customFormat="1" ht="15" customHeight="1">
      <c r="B50" s="49"/>
      <c r="J50" s="16">
        <f>IF(OR(AND(J49=21,J48&lt;20),AND(J49=30,OR(J48=29,J48=28)),AND(J49&gt;21,J49-J48=2)),1,0)</f>
        <v>0</v>
      </c>
      <c r="K50" s="16">
        <f>IF(OR(AND(K49=21,K48&lt;20),AND(K49=30,OR(K48=29,K48=28)),AND(K49&gt;21,K49-K48=2)),1,0)</f>
        <v>0</v>
      </c>
      <c r="L50" s="16">
        <f>IF(OR(AND(L49=21,L48&lt;20),AND(L49=30,OR(L48=29,L48=28)),AND(L49&gt;21,L49-L48=2)),1,0)</f>
        <v>0</v>
      </c>
      <c r="M50" s="25"/>
      <c r="N50" s="11"/>
      <c r="Z50" s="12"/>
      <c r="AK50" s="25"/>
      <c r="AL50" s="11"/>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row>
    <row r="51" spans="2:96" ht="15" customHeight="1">
      <c r="B51" s="15"/>
      <c r="CD51" s="12"/>
      <c r="CE51" s="12"/>
      <c r="CF51" s="12"/>
      <c r="CG51" s="12"/>
      <c r="CH51" s="12"/>
      <c r="CI51" s="12"/>
      <c r="CJ51" s="12"/>
      <c r="CK51" s="12"/>
      <c r="CL51" s="12"/>
      <c r="CM51" s="12"/>
      <c r="CN51" s="12"/>
      <c r="CO51" s="12"/>
      <c r="CP51" s="12"/>
      <c r="CQ51" s="12"/>
      <c r="CR51" s="12"/>
    </row>
    <row r="52" spans="82:96" ht="15" customHeight="1">
      <c r="CD52" s="12"/>
      <c r="CE52" s="12"/>
      <c r="CF52" s="12"/>
      <c r="CG52" s="12"/>
      <c r="CH52" s="12"/>
      <c r="CI52" s="12"/>
      <c r="CJ52" s="12"/>
      <c r="CK52" s="12"/>
      <c r="CL52" s="12"/>
      <c r="CM52" s="12"/>
      <c r="CN52" s="12"/>
      <c r="CO52" s="12"/>
      <c r="CP52" s="12"/>
      <c r="CQ52" s="12"/>
      <c r="CR52" s="12"/>
    </row>
    <row r="53" spans="82:96" ht="15" customHeight="1">
      <c r="CD53" s="12"/>
      <c r="CE53" s="12"/>
      <c r="CF53" s="12"/>
      <c r="CG53" s="12"/>
      <c r="CH53" s="12"/>
      <c r="CI53" s="12"/>
      <c r="CJ53" s="12"/>
      <c r="CK53" s="12"/>
      <c r="CL53" s="12"/>
      <c r="CM53" s="12"/>
      <c r="CN53" s="12"/>
      <c r="CO53" s="12"/>
      <c r="CP53" s="12"/>
      <c r="CQ53" s="12"/>
      <c r="CR53" s="12"/>
    </row>
    <row r="54" spans="82:96" ht="15" customHeight="1">
      <c r="CD54" s="12"/>
      <c r="CE54" s="12"/>
      <c r="CF54" s="12"/>
      <c r="CG54" s="12"/>
      <c r="CH54" s="12"/>
      <c r="CI54" s="12"/>
      <c r="CJ54" s="12"/>
      <c r="CK54" s="12"/>
      <c r="CL54" s="12"/>
      <c r="CM54" s="12"/>
      <c r="CN54" s="12"/>
      <c r="CO54" s="12"/>
      <c r="CP54" s="12"/>
      <c r="CQ54" s="12"/>
      <c r="CR54" s="12"/>
    </row>
    <row r="55" spans="82:96" ht="15" customHeight="1">
      <c r="CD55" s="12"/>
      <c r="CE55" s="12"/>
      <c r="CF55" s="12"/>
      <c r="CG55" s="12"/>
      <c r="CH55" s="12"/>
      <c r="CI55" s="12"/>
      <c r="CJ55" s="12"/>
      <c r="CK55" s="12"/>
      <c r="CL55" s="12"/>
      <c r="CM55" s="12"/>
      <c r="CN55" s="12"/>
      <c r="CO55" s="12"/>
      <c r="CP55" s="12"/>
      <c r="CQ55" s="12"/>
      <c r="CR55" s="12"/>
    </row>
    <row r="56" spans="82:96" ht="15" customHeight="1">
      <c r="CD56" s="12"/>
      <c r="CE56" s="12"/>
      <c r="CF56" s="12"/>
      <c r="CG56" s="12"/>
      <c r="CH56" s="12"/>
      <c r="CI56" s="12"/>
      <c r="CJ56" s="12"/>
      <c r="CK56" s="12"/>
      <c r="CL56" s="12"/>
      <c r="CM56" s="12"/>
      <c r="CN56" s="12"/>
      <c r="CO56" s="12"/>
      <c r="CP56" s="12"/>
      <c r="CQ56" s="12"/>
      <c r="CR56" s="12"/>
    </row>
    <row r="57" spans="82:96" ht="15" customHeight="1">
      <c r="CD57" s="12"/>
      <c r="CE57" s="12"/>
      <c r="CF57" s="12"/>
      <c r="CG57" s="12"/>
      <c r="CH57" s="12"/>
      <c r="CI57" s="12"/>
      <c r="CJ57" s="12"/>
      <c r="CK57" s="12"/>
      <c r="CL57" s="12"/>
      <c r="CM57" s="12"/>
      <c r="CN57" s="12"/>
      <c r="CO57" s="12"/>
      <c r="CP57" s="12"/>
      <c r="CQ57" s="12"/>
      <c r="CR57" s="12"/>
    </row>
    <row r="58" spans="82:96" ht="15" customHeight="1">
      <c r="CD58" s="12"/>
      <c r="CE58" s="12"/>
      <c r="CF58" s="12"/>
      <c r="CG58" s="12"/>
      <c r="CH58" s="12"/>
      <c r="CI58" s="12"/>
      <c r="CJ58" s="12"/>
      <c r="CK58" s="12"/>
      <c r="CL58" s="12"/>
      <c r="CM58" s="12"/>
      <c r="CN58" s="12"/>
      <c r="CO58" s="12"/>
      <c r="CP58" s="12"/>
      <c r="CQ58" s="12"/>
      <c r="CR58" s="12"/>
    </row>
  </sheetData>
  <sheetProtection/>
  <mergeCells count="7">
    <mergeCell ref="Z4:AK4"/>
    <mergeCell ref="AL4:AV4"/>
    <mergeCell ref="A2:AV2"/>
    <mergeCell ref="AN35:AT35"/>
    <mergeCell ref="AM33:AU33"/>
    <mergeCell ref="A4:M4"/>
    <mergeCell ref="N4:Y4"/>
  </mergeCells>
  <conditionalFormatting sqref="J6:L6 J18:L18 V45:X45 AH39:AJ39 J30:L30 J36:L36 V21:X21 AH15:AJ15 V33:X33 AT27:AV27 V9:X9 J12:L12 J24:L24 J42:L42 J48:L48">
    <cfRule type="expression" priority="1" dxfId="1" stopIfTrue="1">
      <formula>J6&gt;J7</formula>
    </cfRule>
  </conditionalFormatting>
  <conditionalFormatting sqref="J7:L7 J19:L19 V46:X46 AH40:AJ40 J31:L31 J37:L37 V22:X22 AH16:AJ16 V34:X34 AT28:AV28 V10:X10 J13:L13 J25:L25 J43:L43 J49:L49">
    <cfRule type="expression" priority="2" dxfId="1" stopIfTrue="1">
      <formula>J7&gt;J6</formula>
    </cfRule>
  </conditionalFormatting>
  <conditionalFormatting sqref="AA15 AM27 AA39 O45 O21 O9 O33">
    <cfRule type="expression" priority="3" dxfId="1" stopIfTrue="1">
      <formula>Y9=$G$5</formula>
    </cfRule>
    <cfRule type="expression" priority="4" dxfId="0" stopIfTrue="1">
      <formula>Y10=$G$5</formula>
    </cfRule>
  </conditionalFormatting>
  <conditionalFormatting sqref="O22 O34 AA40 AM28 O10 O46 AA16 AN35">
    <cfRule type="expression" priority="5" dxfId="1" stopIfTrue="1">
      <formula>Y10=$G$5</formula>
    </cfRule>
    <cfRule type="expression" priority="6" dxfId="0" stopIfTrue="1">
      <formula>Y9=$G$5</formula>
    </cfRule>
  </conditionalFormatting>
  <conditionalFormatting sqref="C6 C42 C12 C18 C24 C30 C36 C48">
    <cfRule type="expression" priority="7" dxfId="1" stopIfTrue="1">
      <formula>OR(AND(C6&lt;&gt;"Bye",C7="Bye"),M6=$G$5)</formula>
    </cfRule>
    <cfRule type="expression" priority="8" dxfId="0" stopIfTrue="1">
      <formula>M7=$G$5</formula>
    </cfRule>
  </conditionalFormatting>
  <conditionalFormatting sqref="C7 C43 C13 C19 C25 C31 C37 C49">
    <cfRule type="expression" priority="9" dxfId="1" stopIfTrue="1">
      <formula>OR(AND(C7&lt;&gt;"Bye",C6="Bye"),M7=$G$5)</formula>
    </cfRule>
    <cfRule type="expression" priority="10" dxfId="0" stopIfTrue="1">
      <formula>M6=$G$5</formula>
    </cfRule>
  </conditionalFormatting>
  <hyperlinks>
    <hyperlink ref="A2" r:id="rId1" display="VISIT EXCELTEMPLATE.NET FOR MORE TEMPLATES AND UPDATES"/>
  </hyperlinks>
  <printOptions/>
  <pageMargins left="0.2" right="0.21" top="0.4" bottom="0.64" header="0.22" footer="0.5"/>
  <pageSetup fitToHeight="1" fitToWidth="1" orientation="landscape" scale="76" r:id="rId2"/>
</worksheet>
</file>

<file path=xl/worksheets/sheet3.xml><?xml version="1.0" encoding="utf-8"?>
<worksheet xmlns="http://schemas.openxmlformats.org/spreadsheetml/2006/main" xmlns:r="http://schemas.openxmlformats.org/officeDocument/2006/relationships">
  <sheetPr codeName="Arkusz3">
    <pageSetUpPr fitToPage="1"/>
  </sheetPr>
  <dimension ref="A2:CR98"/>
  <sheetViews>
    <sheetView showGridLines="0" zoomScalePageLayoutView="0" workbookViewId="0" topLeftCell="A1">
      <selection activeCell="S17" sqref="S17"/>
    </sheetView>
  </sheetViews>
  <sheetFormatPr defaultColWidth="9.140625" defaultRowHeight="15" customHeight="1"/>
  <cols>
    <col min="1" max="12" width="3.7109375" style="12" customWidth="1"/>
    <col min="13" max="13" width="1.7109375" style="12" customWidth="1"/>
    <col min="14" max="24" width="3.7109375" style="12" customWidth="1"/>
    <col min="25" max="25" width="1.7109375" style="12" customWidth="1"/>
    <col min="26" max="36" width="3.7109375" style="12" customWidth="1"/>
    <col min="37" max="37" width="1.7109375" style="12" customWidth="1"/>
    <col min="38" max="48" width="3.7109375" style="11" customWidth="1"/>
    <col min="49" max="49" width="1.7109375" style="11" customWidth="1"/>
    <col min="50" max="60" width="3.7109375" style="11" customWidth="1"/>
    <col min="61" max="61" width="1.7109375" style="11" customWidth="1"/>
    <col min="62" max="72" width="3.7109375" style="11" customWidth="1"/>
    <col min="73" max="73" width="1.7109375" style="11" customWidth="1"/>
    <col min="74" max="84" width="3.7109375" style="11" customWidth="1"/>
    <col min="85" max="85" width="1.7109375" style="11" customWidth="1"/>
    <col min="86" max="86" width="3.7109375" style="11" customWidth="1"/>
    <col min="87" max="94" width="5.7109375" style="11" customWidth="1"/>
    <col min="95" max="96" width="25.7109375" style="11" customWidth="1"/>
    <col min="97" max="144" width="25.7109375" style="12" customWidth="1"/>
    <col min="145" max="16384" width="9.140625" style="12" customWidth="1"/>
  </cols>
  <sheetData>
    <row r="2" spans="1:61" ht="15" customHeight="1">
      <c r="A2" s="65" t="s">
        <v>7</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row>
    <row r="4" spans="1:96" s="14" customFormat="1" ht="15" customHeight="1">
      <c r="A4" s="63" t="s">
        <v>3</v>
      </c>
      <c r="B4" s="63"/>
      <c r="C4" s="63"/>
      <c r="D4" s="63"/>
      <c r="E4" s="63"/>
      <c r="F4" s="63"/>
      <c r="G4" s="63"/>
      <c r="H4" s="63"/>
      <c r="I4" s="63"/>
      <c r="J4" s="63"/>
      <c r="K4" s="63"/>
      <c r="L4" s="63"/>
      <c r="M4" s="63"/>
      <c r="N4" s="63" t="s">
        <v>13</v>
      </c>
      <c r="O4" s="63"/>
      <c r="P4" s="63"/>
      <c r="Q4" s="63"/>
      <c r="R4" s="63"/>
      <c r="S4" s="63"/>
      <c r="T4" s="63"/>
      <c r="U4" s="63"/>
      <c r="V4" s="63"/>
      <c r="W4" s="63"/>
      <c r="X4" s="63"/>
      <c r="Y4" s="63"/>
      <c r="Z4" s="63" t="s">
        <v>4</v>
      </c>
      <c r="AA4" s="63"/>
      <c r="AB4" s="63"/>
      <c r="AC4" s="63"/>
      <c r="AD4" s="63"/>
      <c r="AE4" s="63"/>
      <c r="AF4" s="63"/>
      <c r="AG4" s="63"/>
      <c r="AH4" s="63"/>
      <c r="AI4" s="63"/>
      <c r="AJ4" s="63"/>
      <c r="AK4" s="63"/>
      <c r="AL4" s="64" t="s">
        <v>5</v>
      </c>
      <c r="AM4" s="64"/>
      <c r="AN4" s="64"/>
      <c r="AO4" s="64"/>
      <c r="AP4" s="64"/>
      <c r="AQ4" s="64"/>
      <c r="AR4" s="64"/>
      <c r="AS4" s="64"/>
      <c r="AT4" s="64"/>
      <c r="AU4" s="64"/>
      <c r="AV4" s="64"/>
      <c r="AW4" s="64" t="s">
        <v>0</v>
      </c>
      <c r="AX4" s="64"/>
      <c r="AY4" s="64"/>
      <c r="AZ4" s="64"/>
      <c r="BA4" s="64"/>
      <c r="BB4" s="64"/>
      <c r="BC4" s="64"/>
      <c r="BD4" s="64"/>
      <c r="BE4" s="64"/>
      <c r="BF4" s="64"/>
      <c r="BG4" s="64"/>
      <c r="BH4" s="64"/>
      <c r="BI4" s="64"/>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row>
    <row r="5" spans="2:13" ht="15" customHeight="1">
      <c r="B5" s="15"/>
      <c r="G5" s="16">
        <v>2</v>
      </c>
      <c r="H5" s="16"/>
      <c r="I5" s="16"/>
      <c r="J5" s="16">
        <f>IF(OR(AND(J6=21,J7&lt;20),AND(J6=30,OR(J7=29,J7=28)),AND(J6&gt;21,J6-J7=2)),1,0)</f>
        <v>0</v>
      </c>
      <c r="K5" s="16">
        <f>IF(OR(AND(K6=21,K7&lt;20),AND(K6=30,OR(K7=29,K7=28)),AND(K6&gt;21,K6-K7=2)),1,0)</f>
        <v>0</v>
      </c>
      <c r="L5" s="16">
        <f>IF(OR(AND(L6=21,L7&lt;20),AND(L6=30,OR(L7=29,L7=28)),AND(L6&gt;21,L6-L7=2)),1,0)</f>
        <v>0</v>
      </c>
      <c r="M5" s="16"/>
    </row>
    <row r="6" spans="1:84" ht="15" customHeight="1">
      <c r="A6" s="16">
        <f>Setup!G14</f>
        <v>1</v>
      </c>
      <c r="B6" s="17" t="str">
        <f>IF(C6="Bye","","("&amp;A6&amp;")")</f>
        <v>(1)</v>
      </c>
      <c r="C6" s="18">
        <f>IF(AND(Setup!$B$2&gt;16,Setup!$B$2&lt;=32),IF(VLOOKUP(A6,Setup!$A$14:$B$45,2,FALSE)&lt;&gt;"",VLOOKUP(A6,Setup!$A$14:$B$45,2,FALSE),"Bye"),"")</f>
      </c>
      <c r="D6" s="18"/>
      <c r="E6" s="18"/>
      <c r="F6" s="18"/>
      <c r="G6" s="18"/>
      <c r="H6" s="50"/>
      <c r="I6" s="51"/>
      <c r="J6" s="35"/>
      <c r="K6" s="35"/>
      <c r="L6" s="35"/>
      <c r="M6" s="16">
        <f>SUM(J5:L5)</f>
        <v>0</v>
      </c>
      <c r="N6" s="16" t="str">
        <f>B6</f>
        <v>(1)</v>
      </c>
      <c r="CA6" s="19"/>
      <c r="CB6" s="19"/>
      <c r="CC6" s="19"/>
      <c r="CD6" s="19"/>
      <c r="CE6" s="19"/>
      <c r="CF6" s="19"/>
    </row>
    <row r="7" spans="1:84" ht="15" customHeight="1">
      <c r="A7" s="16">
        <f>Setup!H14</f>
        <v>32</v>
      </c>
      <c r="B7" s="17" t="str">
        <f>IF(C7="Bye","","("&amp;A7&amp;")")</f>
        <v>(32)</v>
      </c>
      <c r="C7" s="12">
        <f>IF(AND(Setup!$B$2&gt;16,Setup!$B$2&lt;=32),IF(VLOOKUP(A7,Setup!$A$14:$B$45,2,FALSE)&lt;&gt;"",VLOOKUP(A7,Setup!$A$14:$B$45,2,FALSE),"Bye"),"")</f>
      </c>
      <c r="H7" s="52"/>
      <c r="I7" s="52"/>
      <c r="J7" s="36"/>
      <c r="K7" s="36"/>
      <c r="L7" s="36"/>
      <c r="M7" s="20">
        <f>SUM(J8:L8)</f>
        <v>0</v>
      </c>
      <c r="N7" s="16" t="str">
        <f>B7</f>
        <v>(32)</v>
      </c>
      <c r="CA7" s="19"/>
      <c r="CB7" s="19"/>
      <c r="CC7" s="19"/>
      <c r="CD7" s="19"/>
      <c r="CE7" s="19"/>
      <c r="CF7" s="19"/>
    </row>
    <row r="8" spans="1:25" ht="15" customHeight="1">
      <c r="A8" s="16"/>
      <c r="B8" s="15"/>
      <c r="H8" s="16"/>
      <c r="I8" s="16"/>
      <c r="J8" s="16">
        <f>IF(OR(AND(J7=21,J6&lt;20),AND(J7=30,OR(J6=29,J6=28)),AND(J7&gt;21,J7-J6=2)),1,0)</f>
        <v>0</v>
      </c>
      <c r="K8" s="16">
        <f>IF(OR(AND(K7=21,K6&lt;20),AND(K7=30,OR(K6=29,K6=28)),AND(K7&gt;21,K7-K6=2)),1,0)</f>
        <v>0</v>
      </c>
      <c r="L8" s="16">
        <f>IF(OR(AND(L7=21,L6&lt;20),AND(L7=30,OR(L6=29,L6=28)),AND(L7&gt;21,L7-L6=2)),1,0)</f>
        <v>0</v>
      </c>
      <c r="M8" s="46"/>
      <c r="T8" s="16"/>
      <c r="U8" s="16"/>
      <c r="V8" s="16">
        <f>IF(OR(AND(V9=21,V10&lt;20),AND(V9=30,OR(V10=29,V10=28)),AND(V9&gt;21,V9-V10=2)),1,0)</f>
        <v>0</v>
      </c>
      <c r="W8" s="16">
        <f>IF(OR(AND(W9=21,W10&lt;20),AND(W9=30,OR(W10=29,W10=28)),AND(W9&gt;21,W9-W10=2)),1,0)</f>
        <v>0</v>
      </c>
      <c r="X8" s="16">
        <f>IF(OR(AND(X9=21,X10&lt;20),AND(X9=30,OR(X10=29,X10=28)),AND(X9&gt;21,X9-X10=2)),1,0)</f>
        <v>0</v>
      </c>
      <c r="Y8" s="16"/>
    </row>
    <row r="9" spans="1:72" ht="15" customHeight="1">
      <c r="A9" s="16"/>
      <c r="B9" s="15"/>
      <c r="H9" s="16"/>
      <c r="I9" s="16"/>
      <c r="J9" s="16"/>
      <c r="K9" s="16"/>
      <c r="L9" s="16"/>
      <c r="M9" s="46"/>
      <c r="N9" s="22">
        <f>IF(O9&lt;&gt;"",VLOOKUP(O9,C6:N7,12,FALSE),"")</f>
      </c>
      <c r="O9" s="18">
        <f>IF(AND(C6="Bye",C7="Bye"),"Bye",IF(OR(M6=$G$5,C7="Bye"),C6,IF(OR(M7=$G$5,C6="Bye"),C7,"")))</f>
      </c>
      <c r="P9" s="18"/>
      <c r="Q9" s="18"/>
      <c r="R9" s="18"/>
      <c r="S9" s="18"/>
      <c r="T9" s="50"/>
      <c r="U9" s="51"/>
      <c r="V9" s="35"/>
      <c r="W9" s="35"/>
      <c r="X9" s="35"/>
      <c r="Y9" s="16">
        <f>SUM(V8:X8)</f>
        <v>0</v>
      </c>
      <c r="Z9" s="16">
        <f>N9</f>
      </c>
      <c r="BO9" s="19"/>
      <c r="BP9" s="19"/>
      <c r="BQ9" s="19"/>
      <c r="BR9" s="19"/>
      <c r="BS9" s="19"/>
      <c r="BT9" s="19"/>
    </row>
    <row r="10" spans="1:72" ht="15" customHeight="1">
      <c r="A10" s="16"/>
      <c r="B10" s="15"/>
      <c r="H10" s="16"/>
      <c r="I10" s="16"/>
      <c r="J10" s="16"/>
      <c r="K10" s="16"/>
      <c r="L10" s="16"/>
      <c r="M10" s="46"/>
      <c r="N10" s="15">
        <f>IF(O10&lt;&gt;"",VLOOKUP(O10,C12:N13,12,FALSE),"")</f>
      </c>
      <c r="O10" s="12">
        <f>IF(AND(C12="Bye",C13="Bye"),"Bye",IF(OR(M12=$G$5,C13="Bye"),C12,IF(OR(M13=$G$5,C12="Bye"),C13,"")))</f>
      </c>
      <c r="T10" s="52"/>
      <c r="U10" s="52"/>
      <c r="V10" s="36"/>
      <c r="W10" s="36"/>
      <c r="X10" s="36"/>
      <c r="Y10" s="20">
        <f>SUM(V11:X11)</f>
        <v>0</v>
      </c>
      <c r="Z10" s="16">
        <f>N10</f>
      </c>
      <c r="BO10" s="19"/>
      <c r="BP10" s="19"/>
      <c r="BQ10" s="19"/>
      <c r="BR10" s="19"/>
      <c r="BS10" s="19"/>
      <c r="BT10" s="19"/>
    </row>
    <row r="11" spans="1:25" ht="15" customHeight="1">
      <c r="A11" s="16"/>
      <c r="B11" s="15"/>
      <c r="G11" s="16"/>
      <c r="H11" s="16"/>
      <c r="I11" s="16"/>
      <c r="J11" s="16">
        <f>IF(OR(AND(J12=21,J13&lt;20),AND(J12=30,OR(J13=29,J13=28)),AND(J12&gt;21,J12-J13=2)),1,0)</f>
        <v>0</v>
      </c>
      <c r="K11" s="16">
        <f>IF(OR(AND(K12=21,K13&lt;20),AND(K12=30,OR(K13=29,K13=28)),AND(K12&gt;21,K12-K13=2)),1,0)</f>
        <v>0</v>
      </c>
      <c r="L11" s="16">
        <f>IF(OR(AND(L12=21,L13&lt;20),AND(L12=30,OR(L13=29,L13=28)),AND(L12&gt;21,L12-L13=2)),1,0)</f>
        <v>0</v>
      </c>
      <c r="M11" s="46"/>
      <c r="T11" s="16"/>
      <c r="U11" s="16"/>
      <c r="V11" s="16">
        <f>IF(OR(AND(V10=21,V9&lt;20),AND(V10=30,OR(V9=29,V9=28)),AND(V10&gt;21,V10-V9=2)),1,0)</f>
        <v>0</v>
      </c>
      <c r="W11" s="16">
        <f>IF(OR(AND(W10=21,W9&lt;20),AND(W10=30,OR(W9=29,W9=28)),AND(W10&gt;21,W10-W9=2)),1,0)</f>
        <v>0</v>
      </c>
      <c r="X11" s="16">
        <f>IF(OR(AND(X10=21,X9&lt;20),AND(X10=30,OR(X9=29,X9=28)),AND(X10&gt;21,X10-X9=2)),1,0)</f>
        <v>0</v>
      </c>
      <c r="Y11" s="46"/>
    </row>
    <row r="12" spans="1:84" ht="15" customHeight="1">
      <c r="A12" s="16">
        <f>Setup!G15</f>
        <v>16</v>
      </c>
      <c r="B12" s="17" t="str">
        <f>IF(C12="Bye","","("&amp;A12&amp;")")</f>
        <v>(16)</v>
      </c>
      <c r="C12" s="18">
        <f>IF(AND(Setup!$B$2&gt;16,Setup!$B$2&lt;=32),IF(VLOOKUP(A12,Setup!$A$14:$B$45,2,FALSE)&lt;&gt;"",VLOOKUP(A12,Setup!$A$14:$B$45,2,FALSE),"Bye"),"")</f>
      </c>
      <c r="D12" s="18"/>
      <c r="E12" s="18"/>
      <c r="F12" s="18"/>
      <c r="G12" s="18"/>
      <c r="H12" s="50"/>
      <c r="I12" s="51"/>
      <c r="J12" s="35"/>
      <c r="K12" s="35"/>
      <c r="L12" s="35"/>
      <c r="M12" s="23">
        <f>SUM(J11:L11)</f>
        <v>0</v>
      </c>
      <c r="N12" s="16" t="str">
        <f>B12</f>
        <v>(16)</v>
      </c>
      <c r="T12" s="16"/>
      <c r="U12" s="16"/>
      <c r="V12" s="16"/>
      <c r="W12" s="16"/>
      <c r="X12" s="16"/>
      <c r="Y12" s="46"/>
      <c r="CA12" s="19"/>
      <c r="CB12" s="19"/>
      <c r="CC12" s="19"/>
      <c r="CD12" s="19"/>
      <c r="CE12" s="19"/>
      <c r="CF12" s="19"/>
    </row>
    <row r="13" spans="1:84" ht="15" customHeight="1">
      <c r="A13" s="16">
        <f>Setup!H15</f>
        <v>17</v>
      </c>
      <c r="B13" s="17" t="str">
        <f>IF(C13="Bye","","("&amp;A13&amp;")")</f>
        <v>(17)</v>
      </c>
      <c r="C13" s="12">
        <f>IF(AND(Setup!$B$2&gt;16,Setup!$B$2&lt;=32),IF(VLOOKUP(A13,Setup!$A$14:$B$45,2,FALSE)&lt;&gt;"",VLOOKUP(A13,Setup!$A$14:$B$45,2,FALSE),"Bye"),"")</f>
      </c>
      <c r="H13" s="52"/>
      <c r="I13" s="52"/>
      <c r="J13" s="36"/>
      <c r="K13" s="36"/>
      <c r="L13" s="36"/>
      <c r="M13" s="24">
        <f>SUM(J14:L14)</f>
        <v>0</v>
      </c>
      <c r="N13" s="25" t="str">
        <f>B13</f>
        <v>(17)</v>
      </c>
      <c r="T13" s="16"/>
      <c r="U13" s="16"/>
      <c r="V13" s="16"/>
      <c r="W13" s="16"/>
      <c r="X13" s="16"/>
      <c r="Y13" s="46"/>
      <c r="CA13" s="19"/>
      <c r="CB13" s="19"/>
      <c r="CC13" s="19"/>
      <c r="CD13" s="19"/>
      <c r="CE13" s="19"/>
      <c r="CF13" s="19"/>
    </row>
    <row r="14" spans="1:38" ht="15" customHeight="1">
      <c r="A14" s="16"/>
      <c r="B14" s="15"/>
      <c r="H14" s="16"/>
      <c r="I14" s="16"/>
      <c r="J14" s="16">
        <f>IF(OR(AND(J13=21,J12&lt;20),AND(J13=30,OR(J12=29,J12=28)),AND(J13&gt;21,J13-J12=2)),1,0)</f>
        <v>0</v>
      </c>
      <c r="K14" s="16">
        <f>IF(OR(AND(K13=21,K12&lt;20),AND(K13=30,OR(K12=29,K12=28)),AND(K13&gt;21,K13-K12=2)),1,0)</f>
        <v>0</v>
      </c>
      <c r="L14" s="16">
        <f>IF(OR(AND(L13=21,L12&lt;20),AND(L13=30,OR(L12=29,L12=28)),AND(L13&gt;21,L13-L12=2)),1,0)</f>
        <v>0</v>
      </c>
      <c r="M14" s="25"/>
      <c r="N14" s="11"/>
      <c r="T14" s="16"/>
      <c r="U14" s="16"/>
      <c r="V14" s="16"/>
      <c r="W14" s="16"/>
      <c r="X14" s="16"/>
      <c r="Y14" s="46"/>
      <c r="AF14" s="16"/>
      <c r="AG14" s="16"/>
      <c r="AH14" s="16">
        <f>IF(OR(AND(AH15=21,AH16&lt;20),AND(AH15=30,OR(AH16=29,AH16=28)),AND(AH15&gt;21,AH15-AH16=2)),1,0)</f>
        <v>0</v>
      </c>
      <c r="AI14" s="16">
        <f>IF(OR(AND(AI15=21,AI16&lt;20),AND(AI15=30,OR(AI16=29,AI16=28)),AND(AI15&gt;21,AI15-AI16=2)),1,0)</f>
        <v>0</v>
      </c>
      <c r="AJ14" s="16">
        <f>IF(OR(AND(AJ15=21,AJ16&lt;20),AND(AJ15=30,OR(AJ16=29,AJ16=28)),AND(AJ15&gt;21,AJ15-AJ16=2)),1,0)</f>
        <v>0</v>
      </c>
      <c r="AK14" s="16"/>
      <c r="AL14" s="12"/>
    </row>
    <row r="15" spans="1:60" ht="15" customHeight="1">
      <c r="A15" s="16"/>
      <c r="T15" s="16"/>
      <c r="U15" s="16"/>
      <c r="V15" s="16"/>
      <c r="W15" s="16"/>
      <c r="X15" s="16"/>
      <c r="Y15" s="46"/>
      <c r="Z15" s="22">
        <f>IF(AA15&lt;&gt;"",VLOOKUP(AA15,O9:Z10,12,FALSE),"")</f>
      </c>
      <c r="AA15" s="18">
        <f>IF(AND(O9="Bye",O10="Bye"),"Bye",IF(OR(Y9=$G$5,O10="Bye"),O9,IF(OR(Y10=$G$5,O9="Bye"),O10,"")))</f>
      </c>
      <c r="AB15" s="18"/>
      <c r="AC15" s="18"/>
      <c r="AD15" s="18"/>
      <c r="AE15" s="18"/>
      <c r="AF15" s="50"/>
      <c r="AG15" s="51"/>
      <c r="AH15" s="35"/>
      <c r="AI15" s="35"/>
      <c r="AJ15" s="35"/>
      <c r="AK15" s="16">
        <f>SUM(AH14:AJ14)</f>
        <v>0</v>
      </c>
      <c r="AL15" s="16">
        <f>Z15</f>
      </c>
      <c r="BC15" s="19"/>
      <c r="BD15" s="19"/>
      <c r="BE15" s="19"/>
      <c r="BF15" s="19"/>
      <c r="BG15" s="19"/>
      <c r="BH15" s="19"/>
    </row>
    <row r="16" spans="1:60" ht="15" customHeight="1">
      <c r="A16" s="16"/>
      <c r="T16" s="16"/>
      <c r="U16" s="16"/>
      <c r="V16" s="16"/>
      <c r="W16" s="16"/>
      <c r="X16" s="16"/>
      <c r="Y16" s="46"/>
      <c r="Z16" s="15">
        <f>IF(AA16&lt;&gt;"",VLOOKUP(AA16,O21:Z22,12,FALSE),"")</f>
      </c>
      <c r="AA16" s="12">
        <f>IF(AND(O21="Bye",O22="Bye"),"Bye",IF(OR(O22="Bye",Y21=$G$5),O21,IF(OR(Y22=$G$5,O21="Bye"),O22,"")))</f>
      </c>
      <c r="AF16" s="52"/>
      <c r="AG16" s="52"/>
      <c r="AH16" s="36"/>
      <c r="AI16" s="36"/>
      <c r="AJ16" s="36"/>
      <c r="AK16" s="20">
        <f>SUM(AH17:AJ17)</f>
        <v>0</v>
      </c>
      <c r="AL16" s="16">
        <f>Z16</f>
      </c>
      <c r="BC16" s="19"/>
      <c r="BD16" s="19"/>
      <c r="BE16" s="19"/>
      <c r="BF16" s="19"/>
      <c r="BG16" s="19"/>
      <c r="BH16" s="19"/>
    </row>
    <row r="17" spans="1:38" ht="15" customHeight="1">
      <c r="A17" s="16"/>
      <c r="B17" s="15"/>
      <c r="G17" s="16"/>
      <c r="H17" s="16"/>
      <c r="I17" s="16"/>
      <c r="J17" s="16">
        <f>IF(OR(AND(J18=21,J19&lt;20),AND(J18=30,OR(J19=29,J19=28)),AND(J18&gt;21,J18-J19=2)),1,0)</f>
        <v>0</v>
      </c>
      <c r="K17" s="16">
        <f>IF(OR(AND(K18=21,K19&lt;20),AND(K18=30,OR(K19=29,K19=28)),AND(K18&gt;21,K18-K19=2)),1,0)</f>
        <v>0</v>
      </c>
      <c r="L17" s="16">
        <f>IF(OR(AND(L18=21,L19&lt;20),AND(L18=30,OR(L19=29,L19=28)),AND(L18&gt;21,L18-L19=2)),1,0)</f>
        <v>0</v>
      </c>
      <c r="M17" s="16"/>
      <c r="T17" s="16"/>
      <c r="U17" s="16"/>
      <c r="V17" s="16"/>
      <c r="W17" s="16"/>
      <c r="X17" s="16"/>
      <c r="Y17" s="46"/>
      <c r="AF17" s="16"/>
      <c r="AG17" s="16"/>
      <c r="AH17" s="16">
        <f>IF(OR(AND(AH16=21,AH15&lt;20),AND(AH16=30,OR(AH15=29,AH15=28)),AND(AH16&gt;21,AH16-AH15=2)),1,0)</f>
        <v>0</v>
      </c>
      <c r="AI17" s="16">
        <f>IF(OR(AND(AI16=21,AI15&lt;20),AND(AI16=30,OR(AI15=29,AI15=28)),AND(AI16&gt;21,AI16-AI15=2)),1,0)</f>
        <v>0</v>
      </c>
      <c r="AJ17" s="16">
        <f>IF(OR(AND(AJ16=21,AJ15&lt;20),AND(AJ16=30,OR(AJ15=29,AJ15=28)),AND(AJ16&gt;21,AJ16-AJ15=2)),1,0)</f>
        <v>0</v>
      </c>
      <c r="AK17" s="46"/>
      <c r="AL17" s="12"/>
    </row>
    <row r="18" spans="1:84" ht="15" customHeight="1">
      <c r="A18" s="16">
        <f>Setup!G16</f>
        <v>9</v>
      </c>
      <c r="B18" s="17" t="str">
        <f>IF(C18="Bye","","("&amp;A18&amp;")")</f>
        <v>(9)</v>
      </c>
      <c r="C18" s="18">
        <f>IF(AND(Setup!$B$2&gt;16,Setup!$B$2&lt;=32),IF(VLOOKUP(A18,Setup!$A$14:$B$45,2,FALSE)&lt;&gt;"",VLOOKUP(A18,Setup!$A$14:$B$45,2,FALSE),"Bye"),"")</f>
      </c>
      <c r="D18" s="18"/>
      <c r="E18" s="18"/>
      <c r="F18" s="18"/>
      <c r="G18" s="18"/>
      <c r="H18" s="50"/>
      <c r="I18" s="51"/>
      <c r="J18" s="35"/>
      <c r="K18" s="35"/>
      <c r="L18" s="35"/>
      <c r="M18" s="16">
        <f>SUM(J17:L17)</f>
        <v>0</v>
      </c>
      <c r="N18" s="16" t="str">
        <f>B18</f>
        <v>(9)</v>
      </c>
      <c r="T18" s="16"/>
      <c r="U18" s="16"/>
      <c r="V18" s="16"/>
      <c r="W18" s="16"/>
      <c r="X18" s="16"/>
      <c r="Y18" s="46"/>
      <c r="AF18" s="16"/>
      <c r="AG18" s="16"/>
      <c r="AH18" s="16"/>
      <c r="AI18" s="16"/>
      <c r="AJ18" s="16"/>
      <c r="AK18" s="46"/>
      <c r="CA18" s="19"/>
      <c r="CB18" s="19"/>
      <c r="CC18" s="19"/>
      <c r="CD18" s="19"/>
      <c r="CE18" s="19"/>
      <c r="CF18" s="19"/>
    </row>
    <row r="19" spans="1:84" ht="15" customHeight="1">
      <c r="A19" s="16">
        <f>Setup!H16</f>
        <v>24</v>
      </c>
      <c r="B19" s="17" t="str">
        <f>IF(C19="Bye","","("&amp;A19&amp;")")</f>
        <v>(24)</v>
      </c>
      <c r="C19" s="12">
        <f>IF(AND(Setup!$B$2&gt;16,Setup!$B$2&lt;=32),IF(VLOOKUP(A19,Setup!$A$14:$B$45,2,FALSE)&lt;&gt;"",VLOOKUP(A19,Setup!$A$14:$B$45,2,FALSE),"Bye"),"")</f>
      </c>
      <c r="H19" s="52"/>
      <c r="I19" s="52"/>
      <c r="J19" s="36"/>
      <c r="K19" s="36"/>
      <c r="L19" s="36"/>
      <c r="M19" s="20">
        <f>SUM(J20:L20)</f>
        <v>0</v>
      </c>
      <c r="N19" s="16" t="str">
        <f>B19</f>
        <v>(24)</v>
      </c>
      <c r="T19" s="16"/>
      <c r="U19" s="16"/>
      <c r="V19" s="16"/>
      <c r="W19" s="16"/>
      <c r="X19" s="16"/>
      <c r="Y19" s="46"/>
      <c r="AF19" s="16"/>
      <c r="AG19" s="16"/>
      <c r="AH19" s="16"/>
      <c r="AI19" s="16"/>
      <c r="AJ19" s="16"/>
      <c r="AK19" s="46"/>
      <c r="CA19" s="19"/>
      <c r="CB19" s="19"/>
      <c r="CC19" s="19"/>
      <c r="CD19" s="19"/>
      <c r="CE19" s="19"/>
      <c r="CF19" s="19"/>
    </row>
    <row r="20" spans="1:37" ht="15" customHeight="1">
      <c r="A20" s="16"/>
      <c r="B20" s="15"/>
      <c r="H20" s="16"/>
      <c r="I20" s="16"/>
      <c r="J20" s="16">
        <f>IF(OR(AND(J19=21,J18&lt;20),AND(J19=30,OR(J18=29,J18=28)),AND(J19&gt;21,J19-J18=2)),1,0)</f>
        <v>0</v>
      </c>
      <c r="K20" s="16">
        <f>IF(OR(AND(K19=21,K18&lt;20),AND(K19=30,OR(K18=29,K18=28)),AND(K19&gt;21,K19-K18=2)),1,0)</f>
        <v>0</v>
      </c>
      <c r="L20" s="16">
        <f>IF(OR(AND(L19=21,L18&lt;20),AND(L19=30,OR(L18=29,L18=28)),AND(L19&gt;21,L19-L18=2)),1,0)</f>
        <v>0</v>
      </c>
      <c r="M20" s="46"/>
      <c r="T20" s="16"/>
      <c r="U20" s="16"/>
      <c r="V20" s="16">
        <f>IF(OR(AND(V21=21,V22&lt;20),AND(V21=30,OR(V22=29,V22=28)),AND(V21&gt;21,V21-V22=2)),1,0)</f>
        <v>0</v>
      </c>
      <c r="W20" s="16">
        <f>IF(OR(AND(W21=21,W22&lt;20),AND(W21=30,OR(W22=29,W22=28)),AND(W21&gt;21,W21-W22=2)),1,0)</f>
        <v>0</v>
      </c>
      <c r="X20" s="16">
        <f>IF(OR(AND(X21=21,X22&lt;20),AND(X21=30,OR(X22=29,X22=28)),AND(X21&gt;21,X21-X22=2)),1,0)</f>
        <v>0</v>
      </c>
      <c r="Y20" s="46"/>
      <c r="AF20" s="16"/>
      <c r="AG20" s="16"/>
      <c r="AH20" s="16"/>
      <c r="AI20" s="16"/>
      <c r="AJ20" s="16"/>
      <c r="AK20" s="46"/>
    </row>
    <row r="21" spans="1:72" ht="15" customHeight="1">
      <c r="A21" s="16"/>
      <c r="H21" s="16"/>
      <c r="I21" s="16"/>
      <c r="J21" s="16"/>
      <c r="K21" s="16"/>
      <c r="L21" s="16"/>
      <c r="M21" s="46"/>
      <c r="N21" s="22">
        <f>IF(O21&lt;&gt;"",VLOOKUP(O21,C18:N19,12,FALSE),"")</f>
      </c>
      <c r="O21" s="18">
        <f>IF(AND(C18="Bye",C19="Bye"),"Bye",IF(OR(M18=$G$5,C19="Bye"),C18,IF(OR(M19=$G$5,C18="Bye"),C19,"")))</f>
      </c>
      <c r="P21" s="18"/>
      <c r="Q21" s="18"/>
      <c r="R21" s="18"/>
      <c r="S21" s="18"/>
      <c r="T21" s="50"/>
      <c r="U21" s="51"/>
      <c r="V21" s="35"/>
      <c r="W21" s="35"/>
      <c r="X21" s="35"/>
      <c r="Y21" s="23">
        <f>SUM(V20:X20)</f>
        <v>0</v>
      </c>
      <c r="Z21" s="16">
        <f>N21</f>
      </c>
      <c r="AF21" s="16"/>
      <c r="AG21" s="16"/>
      <c r="AH21" s="16"/>
      <c r="AI21" s="16"/>
      <c r="AJ21" s="16"/>
      <c r="AK21" s="46"/>
      <c r="BO21" s="19"/>
      <c r="BP21" s="19"/>
      <c r="BQ21" s="19"/>
      <c r="BR21" s="19"/>
      <c r="BS21" s="19"/>
      <c r="BT21" s="19"/>
    </row>
    <row r="22" spans="1:72" ht="15" customHeight="1">
      <c r="A22" s="16"/>
      <c r="H22" s="16"/>
      <c r="I22" s="16"/>
      <c r="J22" s="16"/>
      <c r="K22" s="16"/>
      <c r="L22" s="16"/>
      <c r="M22" s="46"/>
      <c r="N22" s="15">
        <f>IF(O22&lt;&gt;"",VLOOKUP(O22,C24:N25,12,FALSE),"")</f>
      </c>
      <c r="O22" s="12">
        <f>IF(AND(C24="Bye",C25="Bye"),"Bye",IF(OR(M24=$G$5,C25="Bye"),C24,IF(OR(M25=$G$5,C24="Bye"),C25,"")))</f>
      </c>
      <c r="T22" s="52"/>
      <c r="U22" s="52"/>
      <c r="V22" s="36"/>
      <c r="W22" s="36"/>
      <c r="X22" s="36"/>
      <c r="Y22" s="24">
        <f>SUM(V23:X23)</f>
        <v>0</v>
      </c>
      <c r="Z22" s="25">
        <f>N22</f>
      </c>
      <c r="AF22" s="16"/>
      <c r="AG22" s="16"/>
      <c r="AH22" s="16"/>
      <c r="AI22" s="16"/>
      <c r="AJ22" s="16"/>
      <c r="AK22" s="46"/>
      <c r="BO22" s="19"/>
      <c r="BP22" s="19"/>
      <c r="BQ22" s="19"/>
      <c r="BR22" s="19"/>
      <c r="BS22" s="19"/>
      <c r="BT22" s="19"/>
    </row>
    <row r="23" spans="1:37" ht="15" customHeight="1">
      <c r="A23" s="16"/>
      <c r="B23" s="15"/>
      <c r="G23" s="16"/>
      <c r="H23" s="16"/>
      <c r="I23" s="16"/>
      <c r="J23" s="16">
        <f>IF(OR(AND(J24=21,J25&lt;20),AND(J24=30,OR(J25=29,J25=28)),AND(J24&gt;21,J24-J25=2)),1,0)</f>
        <v>0</v>
      </c>
      <c r="K23" s="16">
        <f>IF(OR(AND(K24=21,K25&lt;20),AND(K24=30,OR(K25=29,K25=28)),AND(K24&gt;21,K24-K25=2)),1,0)</f>
        <v>0</v>
      </c>
      <c r="L23" s="16">
        <f>IF(OR(AND(L24=21,L25&lt;20),AND(L24=30,OR(L25=29,L25=28)),AND(L24&gt;21,L24-L25=2)),1,0)</f>
        <v>0</v>
      </c>
      <c r="M23" s="46"/>
      <c r="T23" s="16"/>
      <c r="U23" s="16"/>
      <c r="V23" s="16">
        <f>IF(OR(AND(V22=21,V21&lt;20),AND(V22=30,OR(V21=29,V21=28)),AND(V22&gt;21,V22-V21=2)),1,0)</f>
        <v>0</v>
      </c>
      <c r="W23" s="16">
        <f>IF(OR(AND(W22=21,W21&lt;20),AND(W22=30,OR(W21=29,W21=28)),AND(W22&gt;21,W22-W21=2)),1,0)</f>
        <v>0</v>
      </c>
      <c r="X23" s="16">
        <f>IF(OR(AND(X22=21,X21&lt;20),AND(X22=30,OR(X21=29,X21=28)),AND(X22&gt;21,X22-X21=2)),1,0)</f>
        <v>0</v>
      </c>
      <c r="Y23" s="25"/>
      <c r="Z23" s="11"/>
      <c r="AF23" s="16"/>
      <c r="AG23" s="16"/>
      <c r="AH23" s="16"/>
      <c r="AI23" s="16"/>
      <c r="AJ23" s="16"/>
      <c r="AK23" s="46"/>
    </row>
    <row r="24" spans="1:84" ht="15" customHeight="1">
      <c r="A24" s="16">
        <f>Setup!G17</f>
        <v>13</v>
      </c>
      <c r="B24" s="17" t="str">
        <f>IF(C24="Bye","","("&amp;A24&amp;")")</f>
        <v>(13)</v>
      </c>
      <c r="C24" s="18">
        <f>IF(AND(Setup!$B$2&gt;16,Setup!$B$2&lt;=32),IF(VLOOKUP(A24,Setup!$A$14:$B$45,2,FALSE)&lt;&gt;"",VLOOKUP(A24,Setup!$A$14:$B$45,2,FALSE),"Bye"),"")</f>
      </c>
      <c r="D24" s="18"/>
      <c r="E24" s="18"/>
      <c r="F24" s="18"/>
      <c r="G24" s="18"/>
      <c r="H24" s="50"/>
      <c r="I24" s="51"/>
      <c r="J24" s="35"/>
      <c r="K24" s="35"/>
      <c r="L24" s="35"/>
      <c r="M24" s="23">
        <f>SUM(J23:L23)</f>
        <v>0</v>
      </c>
      <c r="N24" s="16" t="str">
        <f>B24</f>
        <v>(13)</v>
      </c>
      <c r="AF24" s="16"/>
      <c r="AG24" s="16"/>
      <c r="AH24" s="16"/>
      <c r="AI24" s="16"/>
      <c r="AJ24" s="16"/>
      <c r="AK24" s="46"/>
      <c r="CA24" s="19"/>
      <c r="CB24" s="19"/>
      <c r="CC24" s="19"/>
      <c r="CD24" s="19"/>
      <c r="CE24" s="19"/>
      <c r="CF24" s="19"/>
    </row>
    <row r="25" spans="1:84" ht="15" customHeight="1">
      <c r="A25" s="16">
        <f>Setup!H17</f>
        <v>20</v>
      </c>
      <c r="B25" s="17" t="str">
        <f>IF(C25="Bye","","("&amp;A25&amp;")")</f>
        <v>(20)</v>
      </c>
      <c r="C25" s="12">
        <f>IF(AND(Setup!$B$2&gt;16,Setup!$B$2&lt;=32),IF(VLOOKUP(A25,Setup!$A$14:$B$45,2,FALSE)&lt;&gt;"",VLOOKUP(A25,Setup!$A$14:$B$45,2,FALSE),"Bye"),"")</f>
      </c>
      <c r="H25" s="52"/>
      <c r="I25" s="52"/>
      <c r="J25" s="36"/>
      <c r="K25" s="36"/>
      <c r="L25" s="36"/>
      <c r="M25" s="24">
        <f>SUM(J26:L26)</f>
        <v>0</v>
      </c>
      <c r="N25" s="25" t="str">
        <f>B25</f>
        <v>(20)</v>
      </c>
      <c r="AF25" s="16"/>
      <c r="AG25" s="16"/>
      <c r="AH25" s="16"/>
      <c r="AI25" s="16"/>
      <c r="AJ25" s="16"/>
      <c r="AK25" s="46"/>
      <c r="CA25" s="19"/>
      <c r="CB25" s="19"/>
      <c r="CC25" s="19"/>
      <c r="CD25" s="19"/>
      <c r="CE25" s="19"/>
      <c r="CF25" s="19"/>
    </row>
    <row r="26" spans="1:50" ht="15" customHeight="1">
      <c r="A26" s="16"/>
      <c r="B26" s="15"/>
      <c r="H26" s="16"/>
      <c r="I26" s="16"/>
      <c r="J26" s="16">
        <f>IF(OR(AND(J25=21,J24&lt;20),AND(J25=30,OR(J24=29,J24=28)),AND(J25&gt;21,J25-J24=2)),1,0)</f>
        <v>0</v>
      </c>
      <c r="K26" s="16">
        <f>IF(OR(AND(K25=21,K24&lt;20),AND(K25=30,OR(K24=29,K24=28)),AND(K25&gt;21,K25-K24=2)),1,0)</f>
        <v>0</v>
      </c>
      <c r="L26" s="16">
        <f>IF(OR(AND(L25=21,L24&lt;20),AND(L25=30,OR(L24=29,L24=28)),AND(L25&gt;21,L25-L24=2)),1,0)</f>
        <v>0</v>
      </c>
      <c r="M26" s="25"/>
      <c r="N26" s="11"/>
      <c r="AF26" s="16"/>
      <c r="AG26" s="16"/>
      <c r="AH26" s="16"/>
      <c r="AI26" s="16"/>
      <c r="AJ26" s="16"/>
      <c r="AK26" s="46"/>
      <c r="AL26" s="12"/>
      <c r="AM26" s="12"/>
      <c r="AN26" s="12"/>
      <c r="AO26" s="12"/>
      <c r="AP26" s="12"/>
      <c r="AQ26" s="12"/>
      <c r="AR26" s="16"/>
      <c r="AS26" s="16"/>
      <c r="AT26" s="16">
        <f>IF(OR(AND(AT27=21,AT28&lt;20),AND(AT27=30,OR(AT28=29,AT28=28)),AND(AT27&gt;21,AT27-AT28=2)),1,0)</f>
        <v>0</v>
      </c>
      <c r="AU26" s="16">
        <f>IF(OR(AND(AU27=21,AU28&lt;20),AND(AU27=30,OR(AU28=29,AU28=28)),AND(AU27&gt;21,AU27-AU28=2)),1,0)</f>
        <v>0</v>
      </c>
      <c r="AV26" s="16">
        <f>IF(OR(AND(AV27=21,AV28&lt;20),AND(AV27=30,OR(AV28=29,AV28=28)),AND(AV27&gt;21,AV27-AV28=2)),1,0)</f>
        <v>0</v>
      </c>
      <c r="AW26" s="16"/>
      <c r="AX26" s="12"/>
    </row>
    <row r="27" spans="1:50" ht="15" customHeight="1">
      <c r="A27" s="16"/>
      <c r="AF27" s="16"/>
      <c r="AG27" s="16"/>
      <c r="AH27" s="16"/>
      <c r="AI27" s="16"/>
      <c r="AJ27" s="16"/>
      <c r="AK27" s="46"/>
      <c r="AL27" s="22">
        <f>IF(AM27&lt;&gt;"",VLOOKUP(AM27,AA15:AL16,12,FALSE),"")</f>
      </c>
      <c r="AM27" s="18">
        <f>IF(AK15=$G$5,AA15,IF(AK16=$G$5,AA16,""))</f>
      </c>
      <c r="AN27" s="18"/>
      <c r="AO27" s="18"/>
      <c r="AP27" s="18"/>
      <c r="AQ27" s="18"/>
      <c r="AR27" s="50"/>
      <c r="AS27" s="51"/>
      <c r="AT27" s="35"/>
      <c r="AU27" s="35"/>
      <c r="AV27" s="35"/>
      <c r="AW27" s="16">
        <f>SUM(AT26:AV26)</f>
        <v>0</v>
      </c>
      <c r="AX27" s="16">
        <f>AL27</f>
      </c>
    </row>
    <row r="28" spans="1:50" ht="15" customHeight="1">
      <c r="A28" s="16"/>
      <c r="AF28" s="16"/>
      <c r="AG28" s="16"/>
      <c r="AH28" s="16"/>
      <c r="AI28" s="16"/>
      <c r="AJ28" s="16"/>
      <c r="AK28" s="46"/>
      <c r="AL28" s="15">
        <f>IF(AM28&lt;&gt;"",VLOOKUP(AM28,AA39:AL40,12,FALSE),"")</f>
      </c>
      <c r="AM28" s="12">
        <f>IF(AK39=$G$5,AA39,IF(AK40=$G$5,AA40,""))</f>
      </c>
      <c r="AN28" s="12"/>
      <c r="AO28" s="12"/>
      <c r="AP28" s="12"/>
      <c r="AQ28" s="12"/>
      <c r="AR28" s="52"/>
      <c r="AS28" s="52"/>
      <c r="AT28" s="36"/>
      <c r="AU28" s="36"/>
      <c r="AV28" s="36"/>
      <c r="AW28" s="20">
        <f>SUM(AT29:AV29)</f>
        <v>0</v>
      </c>
      <c r="AX28" s="25">
        <f>AL28</f>
      </c>
    </row>
    <row r="29" spans="1:49" ht="15" customHeight="1">
      <c r="A29" s="16"/>
      <c r="B29" s="15"/>
      <c r="G29" s="16"/>
      <c r="H29" s="16"/>
      <c r="I29" s="16"/>
      <c r="J29" s="16">
        <f>IF(OR(AND(J30=21,J31&lt;20),AND(J30=30,OR(J31=29,J31=28)),AND(J30&gt;21,J30-J31=2)),1,0)</f>
        <v>0</v>
      </c>
      <c r="K29" s="16">
        <f>IF(OR(AND(K30=21,K31&lt;20),AND(K30=30,OR(K31=29,K31=28)),AND(K30&gt;21,K30-K31=2)),1,0)</f>
        <v>0</v>
      </c>
      <c r="L29" s="16">
        <f>IF(OR(AND(L30=21,L31&lt;20),AND(L30=30,OR(L31=29,L31=28)),AND(L30&gt;21,L30-L31=2)),1,0)</f>
        <v>0</v>
      </c>
      <c r="M29" s="16"/>
      <c r="AF29" s="16"/>
      <c r="AG29" s="16"/>
      <c r="AH29" s="16"/>
      <c r="AI29" s="16"/>
      <c r="AJ29" s="16"/>
      <c r="AK29" s="46"/>
      <c r="AL29" s="12"/>
      <c r="AM29" s="12"/>
      <c r="AN29" s="12"/>
      <c r="AO29" s="12"/>
      <c r="AP29" s="12"/>
      <c r="AQ29" s="12"/>
      <c r="AR29" s="16"/>
      <c r="AS29" s="16"/>
      <c r="AT29" s="16">
        <f>IF(OR(AND(AT28=21,AT27&lt;20),AND(AT28=30,OR(AT27=29,AT27=28)),AND(AT28&gt;21,AT28-AT27=2)),1,0)</f>
        <v>0</v>
      </c>
      <c r="AU29" s="16">
        <f>IF(OR(AND(AU28=21,AU27&lt;20),AND(AU28=30,OR(AU27=29,AU27=28)),AND(AU28&gt;21,AU28-AU27=2)),1,0)</f>
        <v>0</v>
      </c>
      <c r="AV29" s="16">
        <f>IF(OR(AND(AV28=21,AV27&lt;20),AND(AV28=30,OR(AV27=29,AV27=28)),AND(AV28&gt;21,AV28-AV27=2)),1,0)</f>
        <v>0</v>
      </c>
      <c r="AW29" s="46"/>
    </row>
    <row r="30" spans="1:84" ht="15" customHeight="1">
      <c r="A30" s="16">
        <f>Setup!G18</f>
        <v>4</v>
      </c>
      <c r="B30" s="17" t="str">
        <f>IF(C30="Bye","","("&amp;A30&amp;")")</f>
        <v>(4)</v>
      </c>
      <c r="C30" s="18">
        <f>IF(AND(Setup!$B$2&gt;16,Setup!$B$2&lt;=32),IF(VLOOKUP(A30,Setup!$A$14:$B$45,2,FALSE)&lt;&gt;"",VLOOKUP(A30,Setup!$A$14:$B$45,2,FALSE),"Bye"),"")</f>
      </c>
      <c r="D30" s="18"/>
      <c r="E30" s="18"/>
      <c r="F30" s="18"/>
      <c r="G30" s="18"/>
      <c r="H30" s="50"/>
      <c r="I30" s="51"/>
      <c r="J30" s="35"/>
      <c r="K30" s="35"/>
      <c r="L30" s="35"/>
      <c r="M30" s="16">
        <f>SUM(J29:L29)</f>
        <v>0</v>
      </c>
      <c r="N30" s="16" t="str">
        <f>B30</f>
        <v>(4)</v>
      </c>
      <c r="AF30" s="16"/>
      <c r="AG30" s="16"/>
      <c r="AH30" s="16"/>
      <c r="AI30" s="16"/>
      <c r="AJ30" s="16"/>
      <c r="AK30" s="46"/>
      <c r="AW30" s="21"/>
      <c r="CA30" s="19"/>
      <c r="CB30" s="19"/>
      <c r="CC30" s="19"/>
      <c r="CD30" s="19"/>
      <c r="CE30" s="19"/>
      <c r="CF30" s="19"/>
    </row>
    <row r="31" spans="1:84" ht="15" customHeight="1">
      <c r="A31" s="16">
        <f>Setup!H18</f>
        <v>29</v>
      </c>
      <c r="B31" s="17" t="str">
        <f>IF(C31="Bye","","("&amp;A31&amp;")")</f>
        <v>(29)</v>
      </c>
      <c r="C31" s="12">
        <f>IF(AND(Setup!$B$2&gt;16,Setup!$B$2&lt;=32),IF(VLOOKUP(A31,Setup!$A$14:$B$45,2,FALSE)&lt;&gt;"",VLOOKUP(A31,Setup!$A$14:$B$45,2,FALSE),"Bye"),"")</f>
      </c>
      <c r="H31" s="52"/>
      <c r="I31" s="52"/>
      <c r="J31" s="36"/>
      <c r="K31" s="36"/>
      <c r="L31" s="36"/>
      <c r="M31" s="20">
        <f>SUM(J32:L32)</f>
        <v>0</v>
      </c>
      <c r="N31" s="16" t="str">
        <f>B31</f>
        <v>(29)</v>
      </c>
      <c r="AF31" s="16"/>
      <c r="AG31" s="16"/>
      <c r="AH31" s="16"/>
      <c r="AI31" s="16"/>
      <c r="AJ31" s="16"/>
      <c r="AK31" s="46"/>
      <c r="AW31" s="21"/>
      <c r="CA31" s="19"/>
      <c r="CB31" s="19"/>
      <c r="CC31" s="19"/>
      <c r="CD31" s="19"/>
      <c r="CE31" s="19"/>
      <c r="CF31" s="19"/>
    </row>
    <row r="32" spans="1:49" ht="15" customHeight="1">
      <c r="A32" s="16"/>
      <c r="B32" s="15"/>
      <c r="H32" s="16"/>
      <c r="I32" s="16"/>
      <c r="J32" s="16">
        <f>IF(OR(AND(J31=21,J30&lt;20),AND(J31=30,OR(J30=29,J30=28)),AND(J31&gt;21,J31-J30=2)),1,0)</f>
        <v>0</v>
      </c>
      <c r="K32" s="16">
        <f>IF(OR(AND(K31=21,K30&lt;20),AND(K31=30,OR(K30=29,K30=28)),AND(K31&gt;21,K31-K30=2)),1,0)</f>
        <v>0</v>
      </c>
      <c r="L32" s="16">
        <f>IF(OR(AND(L31=21,L30&lt;20),AND(L31=30,OR(L30=29,L30=28)),AND(L31&gt;21,L31-L30=2)),1,0)</f>
        <v>0</v>
      </c>
      <c r="M32" s="46"/>
      <c r="T32" s="16"/>
      <c r="U32" s="16"/>
      <c r="V32" s="16">
        <f>IF(OR(AND(V33=21,V34&lt;20),AND(V33=30,OR(V34=29,V34=28)),AND(V33&gt;21,V33-V34=2)),1,0)</f>
        <v>0</v>
      </c>
      <c r="W32" s="16">
        <f>IF(OR(AND(W33=21,W34&lt;20),AND(W33=30,OR(W34=29,W34=28)),AND(W33&gt;21,W33-W34=2)),1,0)</f>
        <v>0</v>
      </c>
      <c r="X32" s="16">
        <f>IF(OR(AND(X33=21,X34&lt;20),AND(X33=30,OR(X34=29,X34=28)),AND(X33&gt;21,X33-X34=2)),1,0)</f>
        <v>0</v>
      </c>
      <c r="Y32" s="16"/>
      <c r="AF32" s="16"/>
      <c r="AG32" s="16"/>
      <c r="AH32" s="16"/>
      <c r="AI32" s="16"/>
      <c r="AJ32" s="16"/>
      <c r="AK32" s="46"/>
      <c r="AW32" s="21"/>
    </row>
    <row r="33" spans="1:72" ht="15" customHeight="1">
      <c r="A33" s="16"/>
      <c r="B33" s="15"/>
      <c r="H33" s="16"/>
      <c r="I33" s="16"/>
      <c r="J33" s="16"/>
      <c r="K33" s="16"/>
      <c r="L33" s="16"/>
      <c r="M33" s="46"/>
      <c r="N33" s="22">
        <f>IF(O33&lt;&gt;"",VLOOKUP(O33,C30:N31,12,FALSE),"")</f>
      </c>
      <c r="O33" s="18">
        <f>IF(AND(C30="Bye",C31="Bye"),"Bye",IF(OR(M30=$G$5,C31="Bye"),C30,IF(OR(M31=$G$5,C30="Bye"),C31,"")))</f>
      </c>
      <c r="P33" s="18"/>
      <c r="Q33" s="18"/>
      <c r="R33" s="18"/>
      <c r="S33" s="18"/>
      <c r="T33" s="50"/>
      <c r="U33" s="51"/>
      <c r="V33" s="35"/>
      <c r="W33" s="35"/>
      <c r="X33" s="35"/>
      <c r="Y33" s="16">
        <f>SUM(V32:X32)</f>
        <v>0</v>
      </c>
      <c r="Z33" s="16">
        <f>N33</f>
      </c>
      <c r="AF33" s="16"/>
      <c r="AG33" s="16"/>
      <c r="AH33" s="16"/>
      <c r="AI33" s="16"/>
      <c r="AJ33" s="16"/>
      <c r="AK33" s="46"/>
      <c r="AM33" s="70"/>
      <c r="AN33" s="70"/>
      <c r="AO33" s="70"/>
      <c r="AP33" s="70"/>
      <c r="AQ33" s="70"/>
      <c r="AR33" s="70"/>
      <c r="AS33" s="70"/>
      <c r="AT33" s="70"/>
      <c r="AU33" s="70"/>
      <c r="AV33" s="26"/>
      <c r="AW33" s="21"/>
      <c r="BO33" s="19"/>
      <c r="BP33" s="19"/>
      <c r="BQ33" s="19"/>
      <c r="BR33" s="19"/>
      <c r="BS33" s="19"/>
      <c r="BT33" s="19"/>
    </row>
    <row r="34" spans="1:72" ht="15" customHeight="1">
      <c r="A34" s="16"/>
      <c r="B34" s="15"/>
      <c r="H34" s="16"/>
      <c r="I34" s="16"/>
      <c r="J34" s="16"/>
      <c r="K34" s="16"/>
      <c r="L34" s="16"/>
      <c r="M34" s="46"/>
      <c r="N34" s="15">
        <f>IF(O34&lt;&gt;"",VLOOKUP(O34,C36:N37,12,FALSE),"")</f>
      </c>
      <c r="O34" s="12">
        <f>IF(AND(C36="Bye",C37="Bye"),"Bye",IF(OR(M36=$G$5,C37="Bye"),C36,IF(OR(M37=$G$5,C36="Bye"),C37,"")))</f>
      </c>
      <c r="T34" s="52"/>
      <c r="U34" s="52"/>
      <c r="V34" s="36"/>
      <c r="W34" s="36"/>
      <c r="X34" s="36"/>
      <c r="Y34" s="20">
        <f>SUM(V35:X35)</f>
        <v>0</v>
      </c>
      <c r="Z34" s="16">
        <f>N34</f>
      </c>
      <c r="AF34" s="16"/>
      <c r="AG34" s="16"/>
      <c r="AH34" s="16"/>
      <c r="AI34" s="16"/>
      <c r="AJ34" s="16"/>
      <c r="AK34" s="46"/>
      <c r="AM34" s="43"/>
      <c r="AN34" s="43"/>
      <c r="AO34" s="43"/>
      <c r="AP34" s="43"/>
      <c r="AQ34" s="44"/>
      <c r="AR34" s="44"/>
      <c r="AS34" s="44"/>
      <c r="AT34" s="44"/>
      <c r="AU34" s="44"/>
      <c r="AV34" s="19"/>
      <c r="AW34" s="21"/>
      <c r="BO34" s="19"/>
      <c r="BP34" s="19"/>
      <c r="BQ34" s="19"/>
      <c r="BR34" s="19"/>
      <c r="BS34" s="19"/>
      <c r="BT34" s="19"/>
    </row>
    <row r="35" spans="1:49" ht="15" customHeight="1">
      <c r="A35" s="16"/>
      <c r="B35" s="15"/>
      <c r="G35" s="16"/>
      <c r="H35" s="16"/>
      <c r="I35" s="16"/>
      <c r="J35" s="16">
        <f>IF(OR(AND(J36=21,J37&lt;20),AND(J36=30,OR(J37=29,J37=28)),AND(J36&gt;21,J36-J37=2)),1,0)</f>
        <v>0</v>
      </c>
      <c r="K35" s="16">
        <f>IF(OR(AND(K36=21,K37&lt;20),AND(K36=30,OR(K37=29,K37=28)),AND(K36&gt;21,K36-K37=2)),1,0)</f>
        <v>0</v>
      </c>
      <c r="L35" s="16">
        <f>IF(OR(AND(L36=21,L37&lt;20),AND(L36=30,OR(L37=29,L37=28)),AND(L36&gt;21,L36-L37=2)),1,0)</f>
        <v>0</v>
      </c>
      <c r="M35" s="46"/>
      <c r="T35" s="16"/>
      <c r="U35" s="16"/>
      <c r="V35" s="16">
        <f>IF(OR(AND(V34=21,V33&lt;20),AND(V34=30,OR(V33=29,V33=28)),AND(V34&gt;21,V34-V33=2)),1,0)</f>
        <v>0</v>
      </c>
      <c r="W35" s="16">
        <f>IF(OR(AND(W34=21,W33&lt;20),AND(W34=30,OR(W33=29,W33=28)),AND(W34&gt;21,W34-W33=2)),1,0)</f>
        <v>0</v>
      </c>
      <c r="X35" s="16">
        <f>IF(OR(AND(X34=21,X33&lt;20),AND(X34=30,OR(X33=29,X33=28)),AND(X34&gt;21,X34-X33=2)),1,0)</f>
        <v>0</v>
      </c>
      <c r="Y35" s="46"/>
      <c r="AF35" s="16"/>
      <c r="AG35" s="16"/>
      <c r="AH35" s="16"/>
      <c r="AI35" s="16"/>
      <c r="AJ35" s="16"/>
      <c r="AK35" s="46"/>
      <c r="AM35" s="43"/>
      <c r="AN35" s="68"/>
      <c r="AO35" s="68"/>
      <c r="AP35" s="68"/>
      <c r="AQ35" s="68"/>
      <c r="AR35" s="68"/>
      <c r="AS35" s="68"/>
      <c r="AT35" s="68"/>
      <c r="AU35" s="45"/>
      <c r="AW35" s="21"/>
    </row>
    <row r="36" spans="1:84" ht="15" customHeight="1">
      <c r="A36" s="16">
        <f>Setup!G19</f>
        <v>12</v>
      </c>
      <c r="B36" s="17" t="str">
        <f>IF(C36="Bye","","("&amp;A36&amp;")")</f>
        <v>(12)</v>
      </c>
      <c r="C36" s="18">
        <f>IF(AND(Setup!$B$2&gt;16,Setup!$B$2&lt;=32),IF(VLOOKUP(A36,Setup!$A$14:$B$45,2,FALSE)&lt;&gt;"",VLOOKUP(A36,Setup!$A$14:$B$45,2,FALSE),"Bye"),"")</f>
      </c>
      <c r="D36" s="18"/>
      <c r="E36" s="18"/>
      <c r="F36" s="18"/>
      <c r="G36" s="18"/>
      <c r="H36" s="50"/>
      <c r="I36" s="51"/>
      <c r="J36" s="35"/>
      <c r="K36" s="35"/>
      <c r="L36" s="35"/>
      <c r="M36" s="23">
        <f>SUM(J35:L35)</f>
        <v>0</v>
      </c>
      <c r="N36" s="16" t="str">
        <f>B36</f>
        <v>(12)</v>
      </c>
      <c r="T36" s="16"/>
      <c r="U36" s="16"/>
      <c r="V36" s="16"/>
      <c r="W36" s="16"/>
      <c r="X36" s="16"/>
      <c r="Y36" s="46"/>
      <c r="AF36" s="16"/>
      <c r="AG36" s="16"/>
      <c r="AH36" s="16"/>
      <c r="AI36" s="16"/>
      <c r="AJ36" s="16"/>
      <c r="AK36" s="46"/>
      <c r="AM36" s="43"/>
      <c r="AN36" s="43"/>
      <c r="AO36" s="43"/>
      <c r="AP36" s="43"/>
      <c r="AQ36" s="43"/>
      <c r="AR36" s="43"/>
      <c r="AS36" s="43"/>
      <c r="AT36" s="43"/>
      <c r="AU36" s="43"/>
      <c r="AW36" s="21"/>
      <c r="CA36" s="19"/>
      <c r="CB36" s="19"/>
      <c r="CC36" s="19"/>
      <c r="CD36" s="19"/>
      <c r="CE36" s="19"/>
      <c r="CF36" s="19"/>
    </row>
    <row r="37" spans="1:84" ht="15" customHeight="1">
      <c r="A37" s="16">
        <f>Setup!H19</f>
        <v>21</v>
      </c>
      <c r="B37" s="17" t="str">
        <f>IF(C37="Bye","","("&amp;A37&amp;")")</f>
        <v>(21)</v>
      </c>
      <c r="C37" s="12">
        <f>IF(AND(Setup!$B$2&gt;16,Setup!$B$2&lt;=32),IF(VLOOKUP(A37,Setup!$A$14:$B$45,2,FALSE)&lt;&gt;"",VLOOKUP(A37,Setup!$A$14:$B$45,2,FALSE),"Bye"),"")</f>
      </c>
      <c r="H37" s="52"/>
      <c r="I37" s="52"/>
      <c r="J37" s="36"/>
      <c r="K37" s="36"/>
      <c r="L37" s="36"/>
      <c r="M37" s="24">
        <f>SUM(J38:L38)</f>
        <v>0</v>
      </c>
      <c r="N37" s="25" t="str">
        <f>B37</f>
        <v>(21)</v>
      </c>
      <c r="T37" s="16"/>
      <c r="U37" s="16"/>
      <c r="V37" s="16"/>
      <c r="W37" s="16"/>
      <c r="X37" s="16"/>
      <c r="Y37" s="46"/>
      <c r="AF37" s="16"/>
      <c r="AG37" s="16"/>
      <c r="AH37" s="16"/>
      <c r="AI37" s="16"/>
      <c r="AJ37" s="16"/>
      <c r="AK37" s="46"/>
      <c r="AW37" s="21"/>
      <c r="CA37" s="19"/>
      <c r="CB37" s="19"/>
      <c r="CC37" s="19"/>
      <c r="CD37" s="19"/>
      <c r="CE37" s="19"/>
      <c r="CF37" s="19"/>
    </row>
    <row r="38" spans="1:49" ht="15" customHeight="1">
      <c r="A38" s="16"/>
      <c r="B38" s="15"/>
      <c r="H38" s="16"/>
      <c r="I38" s="16"/>
      <c r="J38" s="16">
        <f>IF(OR(AND(J37=21,J36&lt;20),AND(J37=30,OR(J36=29,J36=28)),AND(J37&gt;21,J37-J36=2)),1,0)</f>
        <v>0</v>
      </c>
      <c r="K38" s="16">
        <f>IF(OR(AND(K37=21,K36&lt;20),AND(K37=30,OR(K36=29,K36=28)),AND(K37&gt;21,K37-K36=2)),1,0)</f>
        <v>0</v>
      </c>
      <c r="L38" s="16">
        <f>IF(OR(AND(L37=21,L36&lt;20),AND(L37=30,OR(L36=29,L36=28)),AND(L37&gt;21,L37-L36=2)),1,0)</f>
        <v>0</v>
      </c>
      <c r="M38" s="25"/>
      <c r="N38" s="11"/>
      <c r="T38" s="16"/>
      <c r="U38" s="16"/>
      <c r="V38" s="16"/>
      <c r="W38" s="16"/>
      <c r="X38" s="16"/>
      <c r="Y38" s="46"/>
      <c r="AF38" s="16"/>
      <c r="AG38" s="16"/>
      <c r="AH38" s="16">
        <f>IF(OR(AND(AH39=21,AH40&lt;20),AND(AH39=30,OR(AH40=29,AH40=28)),AND(AH39&gt;21,AH39-AH40=2)),1,0)</f>
        <v>0</v>
      </c>
      <c r="AI38" s="16">
        <f>IF(OR(AND(AI39=21,AI40&lt;20),AND(AI39=30,OR(AI40=29,AI40=28)),AND(AI39&gt;21,AI39-AI40=2)),1,0)</f>
        <v>0</v>
      </c>
      <c r="AJ38" s="16">
        <f>IF(OR(AND(AJ39=21,AJ40&lt;20),AND(AJ39=30,OR(AJ40=29,AJ40=28)),AND(AJ39&gt;21,AJ39-AJ40=2)),1,0)</f>
        <v>0</v>
      </c>
      <c r="AK38" s="46"/>
      <c r="AW38" s="21"/>
    </row>
    <row r="39" spans="1:60" ht="15" customHeight="1">
      <c r="A39" s="16"/>
      <c r="T39" s="16"/>
      <c r="U39" s="16"/>
      <c r="V39" s="16"/>
      <c r="W39" s="16"/>
      <c r="X39" s="16"/>
      <c r="Y39" s="46"/>
      <c r="Z39" s="22">
        <f>IF(AA39&lt;&gt;"",VLOOKUP(AA39,O33:Z34,12,FALSE),"")</f>
      </c>
      <c r="AA39" s="18">
        <f>IF(AND(O33="Bye",O34="Bye"),"Bye",IF(OR(Y33=$G$5,O34="Bye"),O33,IF(OR(Y34=$G$5,O33="Bye"),O34,"")))</f>
      </c>
      <c r="AB39" s="18"/>
      <c r="AC39" s="18"/>
      <c r="AD39" s="18"/>
      <c r="AE39" s="18"/>
      <c r="AF39" s="50"/>
      <c r="AG39" s="51"/>
      <c r="AH39" s="35"/>
      <c r="AI39" s="35"/>
      <c r="AJ39" s="35"/>
      <c r="AK39" s="23">
        <f>SUM(AH38:AJ38)</f>
        <v>0</v>
      </c>
      <c r="AL39" s="16">
        <f>Z39</f>
      </c>
      <c r="AW39" s="21"/>
      <c r="BC39" s="19"/>
      <c r="BD39" s="19"/>
      <c r="BE39" s="19"/>
      <c r="BF39" s="19"/>
      <c r="BG39" s="19"/>
      <c r="BH39" s="19"/>
    </row>
    <row r="40" spans="1:60" ht="15" customHeight="1">
      <c r="A40" s="16"/>
      <c r="T40" s="16"/>
      <c r="U40" s="16"/>
      <c r="V40" s="16"/>
      <c r="W40" s="16"/>
      <c r="X40" s="16"/>
      <c r="Y40" s="46"/>
      <c r="Z40" s="15">
        <f>IF(AA40&lt;&gt;"",VLOOKUP(AA40,O45:Z46,12,FALSE),"")</f>
      </c>
      <c r="AA40" s="12">
        <f>IF(AND(O45="Bye",O46="Bye"),"Bye",IF(OR(O46="Bye",Y45=$G$5),O45,IF(OR(Y46=$G$5,O45="Bye"),O46,"")))</f>
      </c>
      <c r="AF40" s="52"/>
      <c r="AG40" s="52"/>
      <c r="AH40" s="36"/>
      <c r="AI40" s="36"/>
      <c r="AJ40" s="36"/>
      <c r="AK40" s="24">
        <f>SUM(AH41:AJ41)</f>
        <v>0</v>
      </c>
      <c r="AL40" s="25">
        <f>Z40</f>
      </c>
      <c r="AW40" s="21"/>
      <c r="BC40" s="19"/>
      <c r="BD40" s="19"/>
      <c r="BE40" s="19"/>
      <c r="BF40" s="19"/>
      <c r="BG40" s="19"/>
      <c r="BH40" s="19"/>
    </row>
    <row r="41" spans="1:49" ht="15" customHeight="1">
      <c r="A41" s="16"/>
      <c r="B41" s="15"/>
      <c r="G41" s="16"/>
      <c r="H41" s="16"/>
      <c r="I41" s="16"/>
      <c r="J41" s="16">
        <f>IF(OR(AND(J42=21,J43&lt;20),AND(J42=30,OR(J43=29,J43=28)),AND(J42&gt;21,J42-J43=2)),1,0)</f>
        <v>0</v>
      </c>
      <c r="K41" s="16">
        <f>IF(OR(AND(K42=21,K43&lt;20),AND(K42=30,OR(K43=29,K43=28)),AND(K42&gt;21,K42-K43=2)),1,0)</f>
        <v>0</v>
      </c>
      <c r="L41" s="16">
        <f>IF(OR(AND(L42=21,L43&lt;20),AND(L42=30,OR(L43=29,L43=28)),AND(L42&gt;21,L42-L43=2)),1,0)</f>
        <v>0</v>
      </c>
      <c r="M41" s="16"/>
      <c r="T41" s="16"/>
      <c r="U41" s="16"/>
      <c r="V41" s="16"/>
      <c r="W41" s="16"/>
      <c r="X41" s="16"/>
      <c r="Y41" s="46"/>
      <c r="AF41" s="16"/>
      <c r="AG41" s="16"/>
      <c r="AH41" s="16">
        <f>IF(OR(AND(AH40=21,AH39&lt;20),AND(AH40=30,OR(AH39=29,AH39=28)),AND(AH40&gt;21,AH40-AH39=2)),1,0)</f>
        <v>0</v>
      </c>
      <c r="AI41" s="16">
        <f>IF(OR(AND(AI40=21,AI39&lt;20),AND(AI40=30,OR(AI39=29,AI39=28)),AND(AI40&gt;21,AI40-AI39=2)),1,0)</f>
        <v>0</v>
      </c>
      <c r="AJ41" s="16">
        <f>IF(OR(AND(AJ40=21,AJ39&lt;20),AND(AJ40=30,OR(AJ39=29,AJ39=28)),AND(AJ40&gt;21,AJ40-AJ39=2)),1,0)</f>
        <v>0</v>
      </c>
      <c r="AK41" s="25"/>
      <c r="AW41" s="21"/>
    </row>
    <row r="42" spans="1:84" ht="15" customHeight="1">
      <c r="A42" s="16">
        <f>Setup!G20</f>
        <v>5</v>
      </c>
      <c r="B42" s="17" t="str">
        <f>IF(C42="Bye","","("&amp;A42&amp;")")</f>
        <v>(5)</v>
      </c>
      <c r="C42" s="18">
        <f>IF(AND(Setup!$B$2&gt;16,Setup!$B$2&lt;=32),IF(VLOOKUP(A42,Setup!$A$14:$B$45,2,FALSE)&lt;&gt;"",VLOOKUP(A42,Setup!$A$14:$B$45,2,FALSE),"Bye"),"")</f>
      </c>
      <c r="D42" s="18"/>
      <c r="E42" s="18"/>
      <c r="F42" s="18"/>
      <c r="G42" s="18"/>
      <c r="H42" s="50"/>
      <c r="I42" s="51"/>
      <c r="J42" s="35"/>
      <c r="K42" s="35"/>
      <c r="L42" s="35"/>
      <c r="M42" s="16">
        <f>SUM(J41:L41)</f>
        <v>0</v>
      </c>
      <c r="N42" s="16" t="str">
        <f>B42</f>
        <v>(5)</v>
      </c>
      <c r="T42" s="16"/>
      <c r="U42" s="16"/>
      <c r="V42" s="16"/>
      <c r="W42" s="16"/>
      <c r="X42" s="16"/>
      <c r="Y42" s="46"/>
      <c r="AK42" s="11"/>
      <c r="AW42" s="21"/>
      <c r="CA42" s="19"/>
      <c r="CB42" s="19"/>
      <c r="CC42" s="19"/>
      <c r="CD42" s="19"/>
      <c r="CE42" s="19"/>
      <c r="CF42" s="19"/>
    </row>
    <row r="43" spans="1:84" ht="15" customHeight="1">
      <c r="A43" s="16">
        <f>Setup!H20</f>
        <v>28</v>
      </c>
      <c r="B43" s="17" t="str">
        <f>IF(C43="Bye","","("&amp;A43&amp;")")</f>
        <v>(28)</v>
      </c>
      <c r="C43" s="12">
        <f>IF(AND(Setup!$B$2&gt;16,Setup!$B$2&lt;=32),IF(VLOOKUP(A43,Setup!$A$14:$B$45,2,FALSE)&lt;&gt;"",VLOOKUP(A43,Setup!$A$14:$B$45,2,FALSE),"Bye"),"")</f>
      </c>
      <c r="H43" s="52"/>
      <c r="I43" s="52"/>
      <c r="J43" s="36"/>
      <c r="K43" s="36"/>
      <c r="L43" s="36"/>
      <c r="M43" s="20">
        <f>SUM(J44:L44)</f>
        <v>0</v>
      </c>
      <c r="N43" s="16" t="str">
        <f>B43</f>
        <v>(28)</v>
      </c>
      <c r="T43" s="16"/>
      <c r="U43" s="16"/>
      <c r="V43" s="16"/>
      <c r="W43" s="16"/>
      <c r="X43" s="16"/>
      <c r="Y43" s="46"/>
      <c r="AK43" s="11"/>
      <c r="AW43" s="21"/>
      <c r="CA43" s="19"/>
      <c r="CB43" s="19"/>
      <c r="CC43" s="19"/>
      <c r="CD43" s="19"/>
      <c r="CE43" s="19"/>
      <c r="CF43" s="19"/>
    </row>
    <row r="44" spans="1:49" ht="15" customHeight="1">
      <c r="A44" s="16"/>
      <c r="B44" s="15"/>
      <c r="H44" s="16"/>
      <c r="I44" s="16"/>
      <c r="J44" s="16">
        <f>IF(OR(AND(J43=21,J42&lt;20),AND(J43=30,OR(J42=29,J42=28)),AND(J43&gt;21,J43-J42=2)),1,0)</f>
        <v>0</v>
      </c>
      <c r="K44" s="16">
        <f>IF(OR(AND(K43=21,K42&lt;20),AND(K43=30,OR(K42=29,K42=28)),AND(K43&gt;21,K43-K42=2)),1,0)</f>
        <v>0</v>
      </c>
      <c r="L44" s="16">
        <f>IF(OR(AND(L43=21,L42&lt;20),AND(L43=30,OR(L42=29,L42=28)),AND(L43&gt;21,L43-L42=2)),1,0)</f>
        <v>0</v>
      </c>
      <c r="M44" s="46"/>
      <c r="T44" s="16"/>
      <c r="U44" s="16"/>
      <c r="V44" s="16">
        <f>IF(OR(AND(V45=21,V46&lt;20),AND(V45=30,OR(V46=29,V46=28)),AND(V45&gt;21,V45-V46=2)),1,0)</f>
        <v>0</v>
      </c>
      <c r="W44" s="16">
        <f>IF(OR(AND(W45=21,W46&lt;20),AND(W45=30,OR(W46=29,W46=28)),AND(W45&gt;21,W45-W46=2)),1,0)</f>
        <v>0</v>
      </c>
      <c r="X44" s="16">
        <f>IF(OR(AND(X45=21,X46&lt;20),AND(X45=30,OR(X46=29,X46=28)),AND(X45&gt;21,X45-X46=2)),1,0)</f>
        <v>0</v>
      </c>
      <c r="Y44" s="46"/>
      <c r="AK44" s="11"/>
      <c r="AW44" s="21"/>
    </row>
    <row r="45" spans="1:72" ht="15" customHeight="1">
      <c r="A45" s="16"/>
      <c r="H45" s="16"/>
      <c r="I45" s="16"/>
      <c r="J45" s="16"/>
      <c r="K45" s="16"/>
      <c r="L45" s="16"/>
      <c r="M45" s="46"/>
      <c r="N45" s="22">
        <f>IF(O45&lt;&gt;"",VLOOKUP(O45,C42:N43,12,FALSE),"")</f>
      </c>
      <c r="O45" s="18">
        <f>IF(AND(C42="Bye",C43="Bye"),"Bye",IF(OR(M42=$G$5,C43="Bye"),C42,IF(OR(M43=$G$5,C42="Bye"),C43,"")))</f>
      </c>
      <c r="P45" s="18"/>
      <c r="Q45" s="18"/>
      <c r="R45" s="18"/>
      <c r="S45" s="18"/>
      <c r="T45" s="50"/>
      <c r="U45" s="51"/>
      <c r="V45" s="35"/>
      <c r="W45" s="35"/>
      <c r="X45" s="35"/>
      <c r="Y45" s="23">
        <f>SUM(V44:X44)</f>
        <v>0</v>
      </c>
      <c r="Z45" s="16">
        <f>N45</f>
      </c>
      <c r="AK45" s="11"/>
      <c r="AW45" s="21"/>
      <c r="BO45" s="19"/>
      <c r="BP45" s="19"/>
      <c r="BQ45" s="19"/>
      <c r="BR45" s="19"/>
      <c r="BS45" s="19"/>
      <c r="BT45" s="19"/>
    </row>
    <row r="46" spans="1:72" ht="15" customHeight="1">
      <c r="A46" s="16"/>
      <c r="H46" s="16"/>
      <c r="I46" s="16"/>
      <c r="J46" s="16"/>
      <c r="K46" s="16"/>
      <c r="L46" s="16"/>
      <c r="M46" s="46"/>
      <c r="N46" s="15">
        <f>IF(O46&lt;&gt;"",VLOOKUP(O46,C48:N49,12,FALSE),"")</f>
      </c>
      <c r="O46" s="12">
        <f>IF(AND(C48="Bye",C49="Bye"),"Bye",IF(OR(M48=$G$5,C49="Bye"),C48,IF(OR(M49=$G$5,C48="Bye"),C49,"")))</f>
      </c>
      <c r="T46" s="52"/>
      <c r="U46" s="52"/>
      <c r="V46" s="36"/>
      <c r="W46" s="36"/>
      <c r="X46" s="36"/>
      <c r="Y46" s="24">
        <f>SUM(V47:X47)</f>
        <v>0</v>
      </c>
      <c r="Z46" s="25">
        <f>N46</f>
      </c>
      <c r="AK46" s="11"/>
      <c r="AW46" s="21"/>
      <c r="BO46" s="19"/>
      <c r="BP46" s="19"/>
      <c r="BQ46" s="19"/>
      <c r="BR46" s="19"/>
      <c r="BS46" s="19"/>
      <c r="BT46" s="19"/>
    </row>
    <row r="47" spans="1:49" ht="15" customHeight="1">
      <c r="A47" s="16"/>
      <c r="B47" s="15"/>
      <c r="G47" s="16"/>
      <c r="H47" s="16"/>
      <c r="I47" s="16"/>
      <c r="J47" s="16">
        <f>IF(OR(AND(J48=21,J49&lt;20),AND(J48=30,OR(J49=29,J49=28)),AND(J48&gt;21,J48-J49=2)),1,0)</f>
        <v>0</v>
      </c>
      <c r="K47" s="16">
        <f>IF(OR(AND(K48=21,K49&lt;20),AND(K48=30,OR(K49=29,K49=28)),AND(K48&gt;21,K48-K49=2)),1,0)</f>
        <v>0</v>
      </c>
      <c r="L47" s="16">
        <f>IF(OR(AND(L48=21,L49&lt;20),AND(L48=30,OR(L49=29,L49=28)),AND(L48&gt;21,L48-L49=2)),1,0)</f>
        <v>0</v>
      </c>
      <c r="M47" s="46"/>
      <c r="T47" s="16"/>
      <c r="U47" s="16"/>
      <c r="V47" s="16">
        <f>IF(OR(AND(V46=21,V45&lt;20),AND(V46=30,OR(V45=29,V45=28)),AND(V46&gt;21,V46-V45=2)),1,0)</f>
        <v>0</v>
      </c>
      <c r="W47" s="16">
        <f>IF(OR(AND(W46=21,W45&lt;20),AND(W46=30,OR(W45=29,W45=28)),AND(W46&gt;21,W46-W45=2)),1,0)</f>
        <v>0</v>
      </c>
      <c r="X47" s="16">
        <f>IF(OR(AND(X46=21,X45&lt;20),AND(X46=30,OR(X45=29,X45=28)),AND(X46&gt;21,X46-X45=2)),1,0)</f>
        <v>0</v>
      </c>
      <c r="Y47" s="25"/>
      <c r="Z47" s="11"/>
      <c r="AK47" s="11"/>
      <c r="AW47" s="21"/>
    </row>
    <row r="48" spans="1:84" ht="15" customHeight="1">
      <c r="A48" s="16">
        <f>Setup!G21</f>
        <v>8</v>
      </c>
      <c r="B48" s="17" t="str">
        <f>IF(C48="Bye","","("&amp;A48&amp;")")</f>
        <v>(8)</v>
      </c>
      <c r="C48" s="18">
        <f>IF(AND(Setup!$B$2&gt;16,Setup!$B$2&lt;=32),IF(VLOOKUP(A48,Setup!$A$14:$B$45,2,FALSE)&lt;&gt;"",VLOOKUP(A48,Setup!$A$14:$B$45,2,FALSE),"Bye"),"")</f>
      </c>
      <c r="D48" s="18"/>
      <c r="E48" s="18"/>
      <c r="F48" s="18"/>
      <c r="G48" s="18"/>
      <c r="H48" s="50"/>
      <c r="I48" s="51"/>
      <c r="J48" s="35"/>
      <c r="K48" s="35"/>
      <c r="L48" s="35"/>
      <c r="M48" s="23">
        <f>SUM(J47:L47)</f>
        <v>0</v>
      </c>
      <c r="N48" s="16" t="str">
        <f>B48</f>
        <v>(8)</v>
      </c>
      <c r="AK48" s="11"/>
      <c r="AW48" s="21"/>
      <c r="CA48" s="19"/>
      <c r="CB48" s="19"/>
      <c r="CC48" s="19"/>
      <c r="CD48" s="19"/>
      <c r="CE48" s="19"/>
      <c r="CF48" s="19"/>
    </row>
    <row r="49" spans="1:84" ht="15" customHeight="1">
      <c r="A49" s="16">
        <f>Setup!H21</f>
        <v>25</v>
      </c>
      <c r="B49" s="17" t="str">
        <f>IF(C49="Bye","","("&amp;A49&amp;")")</f>
        <v>(25)</v>
      </c>
      <c r="C49" s="12">
        <f>IF(AND(Setup!$B$2&gt;16,Setup!$B$2&lt;=32),IF(VLOOKUP(A49,Setup!$A$14:$B$45,2,FALSE)&lt;&gt;"",VLOOKUP(A49,Setup!$A$14:$B$45,2,FALSE),"Bye"),"")</f>
      </c>
      <c r="H49" s="52"/>
      <c r="I49" s="52"/>
      <c r="J49" s="36"/>
      <c r="K49" s="36"/>
      <c r="L49" s="36"/>
      <c r="M49" s="24">
        <f>SUM(J50:L50)</f>
        <v>0</v>
      </c>
      <c r="N49" s="25" t="str">
        <f>B49</f>
        <v>(25)</v>
      </c>
      <c r="AK49" s="11"/>
      <c r="AW49" s="21"/>
      <c r="AX49" s="12"/>
      <c r="AY49" s="12"/>
      <c r="AZ49" s="12"/>
      <c r="BA49" s="12"/>
      <c r="BB49" s="12"/>
      <c r="BC49" s="12"/>
      <c r="BD49" s="16"/>
      <c r="BE49" s="16"/>
      <c r="BF49" s="16">
        <f>IF(OR(AND(BF50=21,BF51&lt;20),AND(BF50=30,OR(BF51=29,BF51=28)),AND(BF50&gt;21,BF50-BF51=2)),1,0)</f>
        <v>0</v>
      </c>
      <c r="BG49" s="16">
        <f>IF(OR(AND(BG50=21,BG51&lt;20),AND(BG50=30,OR(BG51=29,BG51=28)),AND(BG50&gt;21,BG50-BG51=2)),1,0)</f>
        <v>0</v>
      </c>
      <c r="BH49" s="16">
        <f>IF(OR(AND(BH50=21,BH51&lt;20),AND(BH50=30,OR(BH51=29,BH51=28)),AND(BH50&gt;21,BH50-BH51=2)),1,0)</f>
        <v>0</v>
      </c>
      <c r="BI49" s="16"/>
      <c r="BJ49" s="12"/>
      <c r="CA49" s="19"/>
      <c r="CB49" s="19"/>
      <c r="CC49" s="19"/>
      <c r="CD49" s="19"/>
      <c r="CE49" s="19"/>
      <c r="CF49" s="19"/>
    </row>
    <row r="50" spans="1:62" ht="15" customHeight="1">
      <c r="A50" s="16"/>
      <c r="B50" s="15"/>
      <c r="H50" s="16"/>
      <c r="I50" s="16"/>
      <c r="J50" s="16">
        <f>IF(OR(AND(J49=21,J48&lt;20),AND(J49=30,OR(J48=29,J48=28)),AND(J49&gt;21,J49-J48=2)),1,0)</f>
        <v>0</v>
      </c>
      <c r="K50" s="16">
        <f>IF(OR(AND(K49=21,K48&lt;20),AND(K49=30,OR(K48=29,K48=28)),AND(K49&gt;21,K49-K48=2)),1,0)</f>
        <v>0</v>
      </c>
      <c r="L50" s="16">
        <f>IF(OR(AND(L49=21,L48&lt;20),AND(L49=30,OR(L48=29,L48=28)),AND(L49&gt;21,L49-L48=2)),1,0)</f>
        <v>0</v>
      </c>
      <c r="M50" s="25"/>
      <c r="N50" s="11"/>
      <c r="AK50" s="11"/>
      <c r="AW50" s="21"/>
      <c r="AX50" s="22">
        <f>IF(AY50&lt;&gt;"",VLOOKUP(AY50,AM27:AX28,12,FALSE),"")</f>
      </c>
      <c r="AY50" s="18">
        <f>IF(AW27=$G$5,AM27,IF(AW28=$G$5,AM28,""))</f>
      </c>
      <c r="AZ50" s="18"/>
      <c r="BA50" s="18"/>
      <c r="BB50" s="18"/>
      <c r="BC50" s="18"/>
      <c r="BD50" s="50"/>
      <c r="BE50" s="51"/>
      <c r="BF50" s="35"/>
      <c r="BG50" s="35"/>
      <c r="BH50" s="35"/>
      <c r="BI50" s="25">
        <f>SUM(BF49:BH49)</f>
        <v>0</v>
      </c>
      <c r="BJ50" s="16">
        <f>AX50</f>
      </c>
    </row>
    <row r="51" spans="1:62" ht="15" customHeight="1">
      <c r="A51" s="16"/>
      <c r="B51" s="15"/>
      <c r="H51" s="16"/>
      <c r="I51" s="16"/>
      <c r="J51" s="16"/>
      <c r="K51" s="16"/>
      <c r="L51" s="16"/>
      <c r="M51" s="11"/>
      <c r="N51" s="11"/>
      <c r="AK51" s="11"/>
      <c r="AW51" s="21"/>
      <c r="AX51" s="15">
        <f>IF(AY51&lt;&gt;"",VLOOKUP(AY51,AM75:AX76,12,FALSE),"")</f>
      </c>
      <c r="AY51" s="12">
        <f>IF(AW75=$G$5,AM75,IF(AW76=$G$5,AM76,""))</f>
      </c>
      <c r="AZ51" s="12"/>
      <c r="BA51" s="12"/>
      <c r="BB51" s="12"/>
      <c r="BC51" s="12"/>
      <c r="BD51" s="52"/>
      <c r="BE51" s="52"/>
      <c r="BF51" s="36"/>
      <c r="BG51" s="36"/>
      <c r="BH51" s="36"/>
      <c r="BI51" s="25">
        <f>SUM(BF52:BH52)</f>
        <v>0</v>
      </c>
      <c r="BJ51" s="25">
        <f>AX51</f>
      </c>
    </row>
    <row r="52" spans="1:61" ht="15" customHeight="1">
      <c r="A52" s="16"/>
      <c r="B52" s="15"/>
      <c r="H52" s="16"/>
      <c r="I52" s="16"/>
      <c r="J52" s="16"/>
      <c r="K52" s="16"/>
      <c r="L52" s="16"/>
      <c r="M52" s="11"/>
      <c r="N52" s="11"/>
      <c r="AK52" s="11"/>
      <c r="AW52" s="21"/>
      <c r="AX52" s="12"/>
      <c r="AY52" s="12"/>
      <c r="AZ52" s="12"/>
      <c r="BA52" s="12"/>
      <c r="BB52" s="12"/>
      <c r="BC52" s="12"/>
      <c r="BD52" s="16"/>
      <c r="BE52" s="16"/>
      <c r="BF52" s="16">
        <f>IF(OR(AND(BF51=21,BF50&lt;20),AND(BF51=30,OR(BF50=29,BF50=28)),AND(BF51&gt;21,BF51-BF50=2)),1,0)</f>
        <v>0</v>
      </c>
      <c r="BG52" s="16">
        <f>IF(OR(AND(BG51=21,BG50&lt;20),AND(BG51=30,OR(BG50=29,BG50=28)),AND(BG51&gt;21,BG51-BG50=2)),1,0)</f>
        <v>0</v>
      </c>
      <c r="BH52" s="16">
        <f>IF(OR(AND(BH51=21,BH50&lt;20),AND(BH51=30,OR(BH50=29,BH50=28)),AND(BH51&gt;21,BH51-BH50=2)),1,0)</f>
        <v>0</v>
      </c>
      <c r="BI52" s="25"/>
    </row>
    <row r="53" spans="1:49" ht="15" customHeight="1">
      <c r="A53" s="16"/>
      <c r="B53" s="15"/>
      <c r="G53" s="16"/>
      <c r="H53" s="16"/>
      <c r="I53" s="16"/>
      <c r="J53" s="16">
        <f>IF(OR(AND(J54=21,J55&lt;20),AND(J54=30,OR(J55=29,J55=28)),AND(J54&gt;21,J54-J55=2)),1,0)</f>
        <v>0</v>
      </c>
      <c r="K53" s="16">
        <f>IF(OR(AND(K54=21,K55&lt;20),AND(K54=30,OR(K55=29,K55=28)),AND(K54&gt;21,K54-K55=2)),1,0)</f>
        <v>0</v>
      </c>
      <c r="L53" s="16">
        <f>IF(OR(AND(L54=21,L55&lt;20),AND(L54=30,OR(L55=29,L55=28)),AND(L54&gt;21,L54-L55=2)),1,0)</f>
        <v>0</v>
      </c>
      <c r="M53" s="16"/>
      <c r="AW53" s="21"/>
    </row>
    <row r="54" spans="1:49" ht="15" customHeight="1">
      <c r="A54" s="16">
        <f>Setup!G22</f>
        <v>2</v>
      </c>
      <c r="B54" s="17" t="str">
        <f>IF(C54="Bye","","("&amp;A54&amp;")")</f>
        <v>(2)</v>
      </c>
      <c r="C54" s="18">
        <f>IF(AND(Setup!$B$2&gt;16,Setup!$B$2&lt;=32),IF(VLOOKUP(A54,Setup!$A$14:$B$45,2,FALSE)&lt;&gt;"",VLOOKUP(A54,Setup!$A$14:$B$45,2,FALSE),"Bye"),"")</f>
      </c>
      <c r="D54" s="18"/>
      <c r="E54" s="18"/>
      <c r="F54" s="18"/>
      <c r="G54" s="18"/>
      <c r="H54" s="50"/>
      <c r="I54" s="51"/>
      <c r="J54" s="35"/>
      <c r="K54" s="35"/>
      <c r="L54" s="35"/>
      <c r="M54" s="16">
        <f>SUM(J53:L53)</f>
        <v>0</v>
      </c>
      <c r="N54" s="16" t="str">
        <f>B54</f>
        <v>(2)</v>
      </c>
      <c r="AW54" s="21"/>
    </row>
    <row r="55" spans="1:59" ht="15" customHeight="1" thickBot="1">
      <c r="A55" s="16">
        <f>Setup!H22</f>
        <v>31</v>
      </c>
      <c r="B55" s="17" t="str">
        <f>IF(C55="Bye","","("&amp;A55&amp;")")</f>
        <v>(31)</v>
      </c>
      <c r="C55" s="12">
        <f>IF(AND(Setup!$B$2&gt;16,Setup!$B$2&lt;=32),IF(VLOOKUP(A55,Setup!$A$14:$B$45,2,FALSE)&lt;&gt;"",VLOOKUP(A55,Setup!$A$14:$B$45,2,FALSE),"Bye"),"")</f>
      </c>
      <c r="H55" s="52"/>
      <c r="I55" s="52"/>
      <c r="J55" s="36"/>
      <c r="K55" s="36"/>
      <c r="L55" s="36"/>
      <c r="M55" s="20">
        <f>SUM(J56:L56)</f>
        <v>0</v>
      </c>
      <c r="N55" s="16" t="str">
        <f>B55</f>
        <v>(31)</v>
      </c>
      <c r="AW55" s="21"/>
      <c r="AY55" s="69" t="s">
        <v>6</v>
      </c>
      <c r="AZ55" s="69"/>
      <c r="BA55" s="69"/>
      <c r="BB55" s="69"/>
      <c r="BC55" s="69"/>
      <c r="BD55" s="69"/>
      <c r="BE55" s="69"/>
      <c r="BF55" s="69"/>
      <c r="BG55" s="69"/>
    </row>
    <row r="56" spans="1:59" ht="15" customHeight="1">
      <c r="A56" s="16"/>
      <c r="B56" s="15"/>
      <c r="H56" s="16"/>
      <c r="I56" s="16"/>
      <c r="J56" s="16">
        <f>IF(OR(AND(J55=21,J54&lt;20),AND(J55=30,OR(J54=29,J54=28)),AND(J55&gt;21,J55-J54=2)),1,0)</f>
        <v>0</v>
      </c>
      <c r="K56" s="16">
        <f>IF(OR(AND(K55=21,K54&lt;20),AND(K55=30,OR(K54=29,K54=28)),AND(K55&gt;21,K55-K54=2)),1,0)</f>
        <v>0</v>
      </c>
      <c r="L56" s="16">
        <f>IF(OR(AND(L55=21,L54&lt;20),AND(L55=30,OR(L54=29,L54=28)),AND(L55&gt;21,L55-L54=2)),1,0)</f>
        <v>0</v>
      </c>
      <c r="M56" s="46"/>
      <c r="T56" s="16"/>
      <c r="U56" s="16"/>
      <c r="V56" s="16">
        <f>IF(OR(AND(V57=21,V58&lt;20),AND(V57=30,OR(V58=29,V58=28)),AND(V57&gt;21,V57-V58=2)),1,0)</f>
        <v>0</v>
      </c>
      <c r="W56" s="16">
        <f>IF(OR(AND(W57=21,W58&lt;20),AND(W57=30,OR(W58=29,W58=28)),AND(W57&gt;21,W57-W58=2)),1,0)</f>
        <v>0</v>
      </c>
      <c r="X56" s="16">
        <f>IF(OR(AND(X57=21,X58&lt;20),AND(X57=30,OR(X58=29,X58=28)),AND(X57&gt;21,X57-X58=2)),1,0)</f>
        <v>0</v>
      </c>
      <c r="Y56" s="16"/>
      <c r="AW56" s="21"/>
      <c r="AY56" s="27"/>
      <c r="AZ56" s="28"/>
      <c r="BA56" s="28"/>
      <c r="BB56" s="28"/>
      <c r="BC56" s="29"/>
      <c r="BD56" s="29"/>
      <c r="BE56" s="29"/>
      <c r="BF56" s="29"/>
      <c r="BG56" s="30"/>
    </row>
    <row r="57" spans="1:59" ht="15" customHeight="1">
      <c r="A57" s="16"/>
      <c r="B57" s="15"/>
      <c r="H57" s="16"/>
      <c r="I57" s="16"/>
      <c r="J57" s="16"/>
      <c r="K57" s="16"/>
      <c r="L57" s="16"/>
      <c r="M57" s="46"/>
      <c r="N57" s="22">
        <f>IF(O57&lt;&gt;"",VLOOKUP(O57,C54:N55,12,FALSE),"")</f>
      </c>
      <c r="O57" s="18">
        <f>IF(AND(C54="Bye",C55="Bye"),"Bye",IF(OR(M54=$G$5,C55="Bye"),C54,IF(OR(M55=$G$5,C54="Bye"),C55,"")))</f>
      </c>
      <c r="P57" s="18"/>
      <c r="Q57" s="18"/>
      <c r="R57" s="18"/>
      <c r="S57" s="18"/>
      <c r="T57" s="50"/>
      <c r="U57" s="51"/>
      <c r="V57" s="35"/>
      <c r="W57" s="35"/>
      <c r="X57" s="35"/>
      <c r="Y57" s="16">
        <f>SUM(V56:X56)</f>
        <v>0</v>
      </c>
      <c r="Z57" s="16">
        <f>N57</f>
      </c>
      <c r="AW57" s="21"/>
      <c r="AY57" s="31"/>
      <c r="AZ57" s="66">
        <f>IF(BI50=$G$5,UPPER(AY50),IF(BI51=$G$5,UPPER(AY51),""))</f>
      </c>
      <c r="BA57" s="66"/>
      <c r="BB57" s="66"/>
      <c r="BC57" s="66"/>
      <c r="BD57" s="66"/>
      <c r="BE57" s="66"/>
      <c r="BF57" s="66"/>
      <c r="BG57" s="32"/>
    </row>
    <row r="58" spans="1:59" ht="15" customHeight="1">
      <c r="A58" s="16"/>
      <c r="B58" s="15"/>
      <c r="H58" s="16"/>
      <c r="I58" s="16"/>
      <c r="J58" s="16"/>
      <c r="K58" s="16"/>
      <c r="L58" s="16"/>
      <c r="M58" s="46"/>
      <c r="N58" s="15">
        <f>IF(O58&lt;&gt;"",VLOOKUP(O58,C60:N61,12,FALSE),"")</f>
      </c>
      <c r="O58" s="12">
        <f>IF(AND(C60="Bye",C61="Bye"),"Bye",IF(OR(M60=$G$5,C61="Bye"),C60,IF(OR(M61=$G$5,C60="Bye"),C61,"")))</f>
      </c>
      <c r="T58" s="52"/>
      <c r="U58" s="52"/>
      <c r="V58" s="36"/>
      <c r="W58" s="36"/>
      <c r="X58" s="36"/>
      <c r="Y58" s="20">
        <f>SUM(V59:X59)</f>
        <v>0</v>
      </c>
      <c r="Z58" s="16">
        <f>N58</f>
      </c>
      <c r="AW58" s="21"/>
      <c r="AY58" s="33"/>
      <c r="AZ58" s="18"/>
      <c r="BA58" s="18"/>
      <c r="BB58" s="18"/>
      <c r="BC58" s="18"/>
      <c r="BD58" s="18"/>
      <c r="BE58" s="18"/>
      <c r="BF58" s="18"/>
      <c r="BG58" s="34"/>
    </row>
    <row r="59" spans="1:49" ht="15" customHeight="1">
      <c r="A59" s="16"/>
      <c r="B59" s="15"/>
      <c r="G59" s="16"/>
      <c r="H59" s="16"/>
      <c r="I59" s="16"/>
      <c r="J59" s="16">
        <f>IF(OR(AND(J60=21,J61&lt;20),AND(J60=30,OR(J61=29,J61=28)),AND(J60&gt;21,J60-J61=2)),1,0)</f>
        <v>0</v>
      </c>
      <c r="K59" s="16">
        <f>IF(OR(AND(K60=21,K61&lt;20),AND(K60=30,OR(K61=29,K61=28)),AND(K60&gt;21,K60-K61=2)),1,0)</f>
        <v>0</v>
      </c>
      <c r="L59" s="16">
        <f>IF(OR(AND(L60=21,L61&lt;20),AND(L60=30,OR(L61=29,L61=28)),AND(L60&gt;21,L60-L61=2)),1,0)</f>
        <v>0</v>
      </c>
      <c r="M59" s="46"/>
      <c r="T59" s="16"/>
      <c r="U59" s="16"/>
      <c r="V59" s="16">
        <f>IF(OR(AND(V58=21,V57&lt;20),AND(V58=30,OR(V57=29,V57=28)),AND(V58&gt;21,V58-V57=2)),1,0)</f>
        <v>0</v>
      </c>
      <c r="W59" s="16">
        <f>IF(OR(AND(W58=21,W57&lt;20),AND(W58=30,OR(W57=29,W57=28)),AND(W58&gt;21,W58-W57=2)),1,0)</f>
        <v>0</v>
      </c>
      <c r="X59" s="16">
        <f>IF(OR(AND(X58=21,X57&lt;20),AND(X58=30,OR(X57=29,X57=28)),AND(X58&gt;21,X58-X57=2)),1,0)</f>
        <v>0</v>
      </c>
      <c r="Y59" s="46"/>
      <c r="AW59" s="21"/>
    </row>
    <row r="60" spans="1:49" ht="15" customHeight="1">
      <c r="A60" s="16">
        <f>Setup!G23</f>
        <v>15</v>
      </c>
      <c r="B60" s="17" t="str">
        <f>IF(C60="Bye","","("&amp;A60&amp;")")</f>
        <v>(15)</v>
      </c>
      <c r="C60" s="18">
        <f>IF(AND(Setup!$B$2&gt;16,Setup!$B$2&lt;=32),IF(VLOOKUP(A60,Setup!$A$14:$B$45,2,FALSE)&lt;&gt;"",VLOOKUP(A60,Setup!$A$14:$B$45,2,FALSE),"Bye"),"")</f>
      </c>
      <c r="D60" s="18"/>
      <c r="E60" s="18"/>
      <c r="F60" s="18"/>
      <c r="G60" s="18"/>
      <c r="H60" s="50"/>
      <c r="I60" s="51"/>
      <c r="J60" s="35"/>
      <c r="K60" s="35"/>
      <c r="L60" s="35"/>
      <c r="M60" s="23">
        <f>SUM(J59:L59)</f>
        <v>0</v>
      </c>
      <c r="N60" s="16" t="str">
        <f>B60</f>
        <v>(15)</v>
      </c>
      <c r="T60" s="16"/>
      <c r="U60" s="16"/>
      <c r="V60" s="16"/>
      <c r="W60" s="16"/>
      <c r="X60" s="16"/>
      <c r="Y60" s="46"/>
      <c r="AW60" s="21"/>
    </row>
    <row r="61" spans="1:49" ht="15" customHeight="1">
      <c r="A61" s="16">
        <f>Setup!H23</f>
        <v>18</v>
      </c>
      <c r="B61" s="17" t="str">
        <f>IF(C61="Bye","","("&amp;A61&amp;")")</f>
        <v>(18)</v>
      </c>
      <c r="C61" s="12">
        <f>IF(AND(Setup!$B$2&gt;16,Setup!$B$2&lt;=32),IF(VLOOKUP(A61,Setup!$A$14:$B$45,2,FALSE)&lt;&gt;"",VLOOKUP(A61,Setup!$A$14:$B$45,2,FALSE),"Bye"),"")</f>
      </c>
      <c r="H61" s="52"/>
      <c r="I61" s="52"/>
      <c r="J61" s="36"/>
      <c r="K61" s="36"/>
      <c r="L61" s="36"/>
      <c r="M61" s="24">
        <f>SUM(J62:L62)</f>
        <v>0</v>
      </c>
      <c r="N61" s="25" t="str">
        <f>B61</f>
        <v>(18)</v>
      </c>
      <c r="T61" s="16"/>
      <c r="U61" s="16"/>
      <c r="V61" s="16"/>
      <c r="W61" s="16"/>
      <c r="X61" s="16"/>
      <c r="Y61" s="46"/>
      <c r="AW61" s="21"/>
    </row>
    <row r="62" spans="1:49" ht="15" customHeight="1">
      <c r="A62" s="16"/>
      <c r="B62" s="15"/>
      <c r="H62" s="16"/>
      <c r="I62" s="16"/>
      <c r="J62" s="16">
        <f>IF(OR(AND(J61=21,J60&lt;20),AND(J61=30,OR(J60=29,J60=28)),AND(J61&gt;21,J61-J60=2)),1,0)</f>
        <v>0</v>
      </c>
      <c r="K62" s="16">
        <f>IF(OR(AND(K61=21,K60&lt;20),AND(K61=30,OR(K60=29,K60=28)),AND(K61&gt;21,K61-K60=2)),1,0)</f>
        <v>0</v>
      </c>
      <c r="L62" s="16">
        <f>IF(OR(AND(L61=21,L60&lt;20),AND(L61=30,OR(L60=29,L60=28)),AND(L61&gt;21,L61-L60=2)),1,0)</f>
        <v>0</v>
      </c>
      <c r="M62" s="25"/>
      <c r="N62" s="11"/>
      <c r="T62" s="16"/>
      <c r="U62" s="16"/>
      <c r="V62" s="16"/>
      <c r="W62" s="16"/>
      <c r="X62" s="16"/>
      <c r="Y62" s="46"/>
      <c r="AF62" s="16"/>
      <c r="AG62" s="16"/>
      <c r="AH62" s="16">
        <f>IF(OR(AND(AH63=21,AH64&lt;20),AND(AH63=30,OR(AH64=29,AH64=28)),AND(AH63&gt;21,AH63-AH64=2)),1,0)</f>
        <v>0</v>
      </c>
      <c r="AI62" s="16">
        <f>IF(OR(AND(AI63=21,AI64&lt;20),AND(AI63=30,OR(AI64=29,AI64=28)),AND(AI63&gt;21,AI63-AI64=2)),1,0)</f>
        <v>0</v>
      </c>
      <c r="AJ62" s="16">
        <f>IF(OR(AND(AJ63=21,AJ64&lt;20),AND(AJ63=30,OR(AJ64=29,AJ64=28)),AND(AJ63&gt;21,AJ63-AJ64=2)),1,0)</f>
        <v>0</v>
      </c>
      <c r="AK62" s="16"/>
      <c r="AL62" s="12"/>
      <c r="AW62" s="21"/>
    </row>
    <row r="63" spans="1:49" ht="15" customHeight="1">
      <c r="A63" s="16"/>
      <c r="T63" s="16"/>
      <c r="U63" s="16"/>
      <c r="V63" s="16"/>
      <c r="W63" s="16"/>
      <c r="X63" s="16"/>
      <c r="Y63" s="46"/>
      <c r="Z63" s="22">
        <f>IF(AA63&lt;&gt;"",VLOOKUP(AA63,O57:Z58,12,FALSE),"")</f>
      </c>
      <c r="AA63" s="18">
        <f>IF(AND(O57="Bye",O58="Bye"),"Bye",IF(OR(Y57=$G$5,O58="Bye"),O57,IF(OR(Y58=$G$5,O57="Bye"),O58,"")))</f>
      </c>
      <c r="AB63" s="18"/>
      <c r="AC63" s="18"/>
      <c r="AD63" s="18"/>
      <c r="AE63" s="18"/>
      <c r="AF63" s="50"/>
      <c r="AG63" s="51"/>
      <c r="AH63" s="35"/>
      <c r="AI63" s="35"/>
      <c r="AJ63" s="35"/>
      <c r="AK63" s="16">
        <f>SUM(AH62:AJ62)</f>
        <v>0</v>
      </c>
      <c r="AL63" s="16">
        <f>Z63</f>
      </c>
      <c r="AW63" s="21"/>
    </row>
    <row r="64" spans="1:49" ht="15" customHeight="1">
      <c r="A64" s="16"/>
      <c r="T64" s="16"/>
      <c r="U64" s="16"/>
      <c r="V64" s="16"/>
      <c r="W64" s="16"/>
      <c r="X64" s="16"/>
      <c r="Y64" s="46"/>
      <c r="Z64" s="15">
        <f>IF(AA64&lt;&gt;"",VLOOKUP(AA64,O69:Z70,12,FALSE),"")</f>
      </c>
      <c r="AA64" s="12">
        <f>IF(AND(O69="Bye",O70="Bye"),"Bye",IF(OR(O70="Bye",Y69=$G$5),O69,IF(OR(Y70=$G$5,O69="Bye"),O70,"")))</f>
      </c>
      <c r="AF64" s="52"/>
      <c r="AG64" s="52"/>
      <c r="AH64" s="36"/>
      <c r="AI64" s="36"/>
      <c r="AJ64" s="36"/>
      <c r="AK64" s="20">
        <f>SUM(AH65:AJ65)</f>
        <v>0</v>
      </c>
      <c r="AL64" s="16">
        <f>Z64</f>
      </c>
      <c r="AW64" s="21"/>
    </row>
    <row r="65" spans="1:49" ht="15" customHeight="1">
      <c r="A65" s="16"/>
      <c r="B65" s="15"/>
      <c r="G65" s="16"/>
      <c r="H65" s="16"/>
      <c r="I65" s="16"/>
      <c r="J65" s="16">
        <f>IF(OR(AND(J66=21,J67&lt;20),AND(J66=30,OR(J67=29,J67=28)),AND(J66&gt;21,J66-J67=2)),1,0)</f>
        <v>0</v>
      </c>
      <c r="K65" s="16">
        <f>IF(OR(AND(K66=21,K67&lt;20),AND(K66=30,OR(K67=29,K67=28)),AND(K66&gt;21,K66-K67=2)),1,0)</f>
        <v>0</v>
      </c>
      <c r="L65" s="16">
        <f>IF(OR(AND(L66=21,L67&lt;20),AND(L66=30,OR(L67=29,L67=28)),AND(L66&gt;21,L66-L67=2)),1,0)</f>
        <v>0</v>
      </c>
      <c r="M65" s="16"/>
      <c r="T65" s="16"/>
      <c r="U65" s="16"/>
      <c r="V65" s="16"/>
      <c r="W65" s="16"/>
      <c r="X65" s="16"/>
      <c r="Y65" s="46"/>
      <c r="AF65" s="16"/>
      <c r="AG65" s="16"/>
      <c r="AH65" s="16">
        <f>IF(OR(AND(AH64=21,AH63&lt;20),AND(AH64=30,OR(AH63=29,AH63=28)),AND(AH64&gt;21,AH64-AH63=2)),1,0)</f>
        <v>0</v>
      </c>
      <c r="AI65" s="16">
        <f>IF(OR(AND(AI64=21,AI63&lt;20),AND(AI64=30,OR(AI63=29,AI63=28)),AND(AI64&gt;21,AI64-AI63=2)),1,0)</f>
        <v>0</v>
      </c>
      <c r="AJ65" s="16">
        <f>IF(OR(AND(AJ64=21,AJ63&lt;20),AND(AJ64=30,OR(AJ63=29,AJ63=28)),AND(AJ64&gt;21,AJ64-AJ63=2)),1,0)</f>
        <v>0</v>
      </c>
      <c r="AK65" s="46"/>
      <c r="AL65" s="12"/>
      <c r="AW65" s="21"/>
    </row>
    <row r="66" spans="1:49" ht="15" customHeight="1">
      <c r="A66" s="16">
        <f>Setup!G24</f>
        <v>10</v>
      </c>
      <c r="B66" s="17" t="str">
        <f>IF(C66="Bye","","("&amp;A66&amp;")")</f>
        <v>(10)</v>
      </c>
      <c r="C66" s="18">
        <f>IF(AND(Setup!$B$2&gt;16,Setup!$B$2&lt;=32),IF(VLOOKUP(A66,Setup!$A$14:$B$45,2,FALSE)&lt;&gt;"",VLOOKUP(A66,Setup!$A$14:$B$45,2,FALSE),"Bye"),"")</f>
      </c>
      <c r="D66" s="18"/>
      <c r="E66" s="18"/>
      <c r="F66" s="18"/>
      <c r="G66" s="18"/>
      <c r="H66" s="50"/>
      <c r="I66" s="51"/>
      <c r="J66" s="35"/>
      <c r="K66" s="35"/>
      <c r="L66" s="35"/>
      <c r="M66" s="16">
        <f>SUM(J65:L65)</f>
        <v>0</v>
      </c>
      <c r="N66" s="16" t="str">
        <f>B66</f>
        <v>(10)</v>
      </c>
      <c r="T66" s="16"/>
      <c r="U66" s="16"/>
      <c r="V66" s="16"/>
      <c r="W66" s="16"/>
      <c r="X66" s="16"/>
      <c r="Y66" s="46"/>
      <c r="AF66" s="16"/>
      <c r="AG66" s="16"/>
      <c r="AH66" s="16"/>
      <c r="AI66" s="16"/>
      <c r="AJ66" s="16"/>
      <c r="AK66" s="46"/>
      <c r="AW66" s="21"/>
    </row>
    <row r="67" spans="1:49" ht="15" customHeight="1">
      <c r="A67" s="16">
        <f>Setup!H24</f>
        <v>23</v>
      </c>
      <c r="B67" s="17" t="str">
        <f>IF(C67="Bye","","("&amp;A67&amp;")")</f>
        <v>(23)</v>
      </c>
      <c r="C67" s="12">
        <f>IF(AND(Setup!$B$2&gt;16,Setup!$B$2&lt;=32),IF(VLOOKUP(A67,Setup!$A$14:$B$45,2,FALSE)&lt;&gt;"",VLOOKUP(A67,Setup!$A$14:$B$45,2,FALSE),"Bye"),"")</f>
      </c>
      <c r="H67" s="52"/>
      <c r="I67" s="52"/>
      <c r="J67" s="36"/>
      <c r="K67" s="36"/>
      <c r="L67" s="36"/>
      <c r="M67" s="20">
        <f>SUM(J68:L68)</f>
        <v>0</v>
      </c>
      <c r="N67" s="16" t="str">
        <f>B67</f>
        <v>(23)</v>
      </c>
      <c r="T67" s="16"/>
      <c r="U67" s="16"/>
      <c r="V67" s="16"/>
      <c r="W67" s="16"/>
      <c r="X67" s="16"/>
      <c r="Y67" s="46"/>
      <c r="AF67" s="16"/>
      <c r="AG67" s="16"/>
      <c r="AH67" s="16"/>
      <c r="AI67" s="16"/>
      <c r="AJ67" s="16"/>
      <c r="AK67" s="46"/>
      <c r="AW67" s="21"/>
    </row>
    <row r="68" spans="1:49" ht="15" customHeight="1">
      <c r="A68" s="16"/>
      <c r="B68" s="15"/>
      <c r="H68" s="16"/>
      <c r="I68" s="16"/>
      <c r="J68" s="16">
        <f>IF(OR(AND(J67=21,J66&lt;20),AND(J67=30,OR(J66=29,J66=28)),AND(J67&gt;21,J67-J66=2)),1,0)</f>
        <v>0</v>
      </c>
      <c r="K68" s="16">
        <f>IF(OR(AND(K67=21,K66&lt;20),AND(K67=30,OR(K66=29,K66=28)),AND(K67&gt;21,K67-K66=2)),1,0)</f>
        <v>0</v>
      </c>
      <c r="L68" s="16">
        <f>IF(OR(AND(L67=21,L66&lt;20),AND(L67=30,OR(L66=29,L66=28)),AND(L67&gt;21,L67-L66=2)),1,0)</f>
        <v>0</v>
      </c>
      <c r="M68" s="46"/>
      <c r="T68" s="16"/>
      <c r="U68" s="16"/>
      <c r="V68" s="16">
        <f>IF(OR(AND(V69=21,V70&lt;20),AND(V69=30,OR(V70=29,V70=28)),AND(V69&gt;21,V69-V70=2)),1,0)</f>
        <v>0</v>
      </c>
      <c r="W68" s="16">
        <f>IF(OR(AND(W69=21,W70&lt;20),AND(W69=30,OR(W70=29,W70=28)),AND(W69&gt;21,W69-W70=2)),1,0)</f>
        <v>0</v>
      </c>
      <c r="X68" s="16">
        <f>IF(OR(AND(X69=21,X70&lt;20),AND(X69=30,OR(X70=29,X70=28)),AND(X69&gt;21,X69-X70=2)),1,0)</f>
        <v>0</v>
      </c>
      <c r="Y68" s="46"/>
      <c r="AF68" s="16"/>
      <c r="AG68" s="16"/>
      <c r="AH68" s="16"/>
      <c r="AI68" s="16"/>
      <c r="AJ68" s="16"/>
      <c r="AK68" s="46"/>
      <c r="AW68" s="21"/>
    </row>
    <row r="69" spans="1:49" ht="15" customHeight="1">
      <c r="A69" s="16"/>
      <c r="H69" s="16"/>
      <c r="I69" s="16"/>
      <c r="J69" s="16"/>
      <c r="K69" s="16"/>
      <c r="L69" s="16"/>
      <c r="M69" s="46"/>
      <c r="N69" s="22">
        <f>IF(O69&lt;&gt;"",VLOOKUP(O69,C66:N67,12,FALSE),"")</f>
      </c>
      <c r="O69" s="18">
        <f>IF(AND(C66="Bye",C67="Bye"),"Bye",IF(OR(M66=$G$5,C67="Bye"),C66,IF(OR(M67=$G$5,C66="Bye"),C67,"")))</f>
      </c>
      <c r="P69" s="18"/>
      <c r="Q69" s="18"/>
      <c r="R69" s="18"/>
      <c r="S69" s="18"/>
      <c r="T69" s="50"/>
      <c r="U69" s="51"/>
      <c r="V69" s="35"/>
      <c r="W69" s="35"/>
      <c r="X69" s="35"/>
      <c r="Y69" s="23">
        <f>SUM(V68:X68)</f>
        <v>0</v>
      </c>
      <c r="Z69" s="16">
        <f>N69</f>
      </c>
      <c r="AF69" s="16"/>
      <c r="AG69" s="16"/>
      <c r="AH69" s="16"/>
      <c r="AI69" s="16"/>
      <c r="AJ69" s="16"/>
      <c r="AK69" s="46"/>
      <c r="AW69" s="21"/>
    </row>
    <row r="70" spans="1:49" ht="15" customHeight="1">
      <c r="A70" s="16"/>
      <c r="H70" s="16"/>
      <c r="I70" s="16"/>
      <c r="J70" s="16"/>
      <c r="K70" s="16"/>
      <c r="L70" s="16"/>
      <c r="M70" s="46"/>
      <c r="N70" s="15">
        <f>IF(O70&lt;&gt;"",VLOOKUP(O70,C72:N73,12,FALSE),"")</f>
      </c>
      <c r="O70" s="12">
        <f>IF(AND(C72="Bye",C73="Bye"),"Bye",IF(OR(M72=$G$5,C73="Bye"),C72,IF(OR(M73=$G$5,C72="Bye"),C73,"")))</f>
      </c>
      <c r="T70" s="52"/>
      <c r="U70" s="52"/>
      <c r="V70" s="36"/>
      <c r="W70" s="36"/>
      <c r="X70" s="36"/>
      <c r="Y70" s="24">
        <f>SUM(V71:X71)</f>
        <v>0</v>
      </c>
      <c r="Z70" s="25">
        <f>N70</f>
      </c>
      <c r="AF70" s="16"/>
      <c r="AG70" s="16"/>
      <c r="AH70" s="16"/>
      <c r="AI70" s="16"/>
      <c r="AJ70" s="16"/>
      <c r="AK70" s="46"/>
      <c r="AW70" s="21"/>
    </row>
    <row r="71" spans="1:49" ht="15" customHeight="1">
      <c r="A71" s="16"/>
      <c r="B71" s="15"/>
      <c r="G71" s="16"/>
      <c r="H71" s="16"/>
      <c r="I71" s="16"/>
      <c r="J71" s="16">
        <f>IF(OR(AND(J72=21,J73&lt;20),AND(J72=30,OR(J73=29,J73=28)),AND(J72&gt;21,J72-J73=2)),1,0)</f>
        <v>0</v>
      </c>
      <c r="K71" s="16">
        <f>IF(OR(AND(K72=21,K73&lt;20),AND(K72=30,OR(K73=29,K73=28)),AND(K72&gt;21,K72-K73=2)),1,0)</f>
        <v>0</v>
      </c>
      <c r="L71" s="16">
        <f>IF(OR(AND(L72=21,L73&lt;20),AND(L72=30,OR(L73=29,L73=28)),AND(L72&gt;21,L72-L73=2)),1,0)</f>
        <v>0</v>
      </c>
      <c r="M71" s="46"/>
      <c r="T71" s="16"/>
      <c r="U71" s="16"/>
      <c r="V71" s="16">
        <f>IF(OR(AND(V70=21,V69&lt;20),AND(V70=30,OR(V69=29,V69=28)),AND(V70&gt;21,V70-V69=2)),1,0)</f>
        <v>0</v>
      </c>
      <c r="W71" s="16">
        <f>IF(OR(AND(W70=21,W69&lt;20),AND(W70=30,OR(W69=29,W69=28)),AND(W70&gt;21,W70-W69=2)),1,0)</f>
        <v>0</v>
      </c>
      <c r="X71" s="16">
        <f>IF(OR(AND(X70=21,X69&lt;20),AND(X70=30,OR(X69=29,X69=28)),AND(X70&gt;21,X70-X69=2)),1,0)</f>
        <v>0</v>
      </c>
      <c r="Y71" s="25"/>
      <c r="Z71" s="11"/>
      <c r="AF71" s="16"/>
      <c r="AG71" s="16"/>
      <c r="AH71" s="16"/>
      <c r="AI71" s="16"/>
      <c r="AJ71" s="16"/>
      <c r="AK71" s="46"/>
      <c r="AW71" s="21"/>
    </row>
    <row r="72" spans="1:50" ht="15" customHeight="1">
      <c r="A72" s="16">
        <f>Setup!G25</f>
        <v>14</v>
      </c>
      <c r="B72" s="17" t="str">
        <f>IF(C72="Bye","","("&amp;A72&amp;")")</f>
        <v>(14)</v>
      </c>
      <c r="C72" s="18">
        <f>IF(AND(Setup!$B$2&gt;16,Setup!$B$2&lt;=32),IF(VLOOKUP(A72,Setup!$A$14:$B$45,2,FALSE)&lt;&gt;"",VLOOKUP(A72,Setup!$A$14:$B$45,2,FALSE),"Bye"),"")</f>
      </c>
      <c r="D72" s="18"/>
      <c r="E72" s="18"/>
      <c r="F72" s="18"/>
      <c r="G72" s="18"/>
      <c r="H72" s="50"/>
      <c r="I72" s="51"/>
      <c r="J72" s="35"/>
      <c r="K72" s="35"/>
      <c r="L72" s="35"/>
      <c r="M72" s="23">
        <f>SUM(J71:L71)</f>
        <v>0</v>
      </c>
      <c r="N72" s="16" t="str">
        <f>B72</f>
        <v>(14)</v>
      </c>
      <c r="AF72" s="16"/>
      <c r="AG72" s="16"/>
      <c r="AH72" s="16"/>
      <c r="AI72" s="16"/>
      <c r="AJ72" s="16"/>
      <c r="AK72" s="46"/>
      <c r="AW72" s="21"/>
      <c r="AX72" s="12"/>
    </row>
    <row r="73" spans="1:50" ht="15" customHeight="1">
      <c r="A73" s="16">
        <f>Setup!H25</f>
        <v>19</v>
      </c>
      <c r="B73" s="17" t="str">
        <f>IF(C73="Bye","","("&amp;A73&amp;")")</f>
        <v>(19)</v>
      </c>
      <c r="C73" s="12">
        <f>IF(AND(Setup!$B$2&gt;16,Setup!$B$2&lt;=32),IF(VLOOKUP(A73,Setup!$A$14:$B$45,2,FALSE)&lt;&gt;"",VLOOKUP(A73,Setup!$A$14:$B$45,2,FALSE),"Bye"),"")</f>
      </c>
      <c r="H73" s="52"/>
      <c r="I73" s="52"/>
      <c r="J73" s="36"/>
      <c r="K73" s="36"/>
      <c r="L73" s="36"/>
      <c r="M73" s="24">
        <f>SUM(J74:L74)</f>
        <v>0</v>
      </c>
      <c r="N73" s="25" t="str">
        <f>B73</f>
        <v>(19)</v>
      </c>
      <c r="AF73" s="16"/>
      <c r="AG73" s="16"/>
      <c r="AH73" s="16"/>
      <c r="AI73" s="16"/>
      <c r="AJ73" s="16"/>
      <c r="AK73" s="46"/>
      <c r="AW73" s="21"/>
      <c r="AX73" s="16"/>
    </row>
    <row r="74" spans="1:50" ht="15" customHeight="1">
      <c r="A74" s="16"/>
      <c r="B74" s="15"/>
      <c r="H74" s="16"/>
      <c r="I74" s="16"/>
      <c r="J74" s="16">
        <f>IF(OR(AND(J73=21,J72&lt;20),AND(J73=30,OR(J72=29,J72=28)),AND(J73&gt;21,J73-J72=2)),1,0)</f>
        <v>0</v>
      </c>
      <c r="K74" s="16">
        <f>IF(OR(AND(K73=21,K72&lt;20),AND(K73=30,OR(K72=29,K72=28)),AND(K73&gt;21,K73-K72=2)),1,0)</f>
        <v>0</v>
      </c>
      <c r="L74" s="16">
        <f>IF(OR(AND(L73=21,L72&lt;20),AND(L73=30,OR(L72=29,L72=28)),AND(L73&gt;21,L73-L72=2)),1,0)</f>
        <v>0</v>
      </c>
      <c r="M74" s="25"/>
      <c r="N74" s="11"/>
      <c r="AF74" s="16"/>
      <c r="AG74" s="16"/>
      <c r="AH74" s="16"/>
      <c r="AI74" s="16"/>
      <c r="AJ74" s="16"/>
      <c r="AK74" s="46"/>
      <c r="AL74" s="12"/>
      <c r="AM74" s="12"/>
      <c r="AN74" s="12"/>
      <c r="AO74" s="12"/>
      <c r="AP74" s="12"/>
      <c r="AQ74" s="12"/>
      <c r="AR74" s="16"/>
      <c r="AS74" s="16"/>
      <c r="AT74" s="16">
        <f>IF(OR(AND(AT75=21,AT76&lt;20),AND(AT75=30,OR(AT76=29,AT76=28)),AND(AT75&gt;21,AT75-AT76=2)),1,0)</f>
        <v>0</v>
      </c>
      <c r="AU74" s="16">
        <f>IF(OR(AND(AU75=21,AU76&lt;20),AND(AU75=30,OR(AU76=29,AU76=28)),AND(AU75&gt;21,AU75-AU76=2)),1,0)</f>
        <v>0</v>
      </c>
      <c r="AV74" s="16">
        <f>IF(OR(AND(AV75=21,AV76&lt;20),AND(AV75=30,OR(AV76=29,AV76=28)),AND(AV75&gt;21,AV75-AV76=2)),1,0)</f>
        <v>0</v>
      </c>
      <c r="AW74" s="46"/>
      <c r="AX74" s="25"/>
    </row>
    <row r="75" spans="1:50" ht="15" customHeight="1">
      <c r="A75" s="16"/>
      <c r="AF75" s="16"/>
      <c r="AG75" s="16"/>
      <c r="AH75" s="16"/>
      <c r="AI75" s="16"/>
      <c r="AJ75" s="16"/>
      <c r="AK75" s="46"/>
      <c r="AL75" s="22">
        <f>IF(AM75&lt;&gt;"",VLOOKUP(AM75,AA63:AL64,12,FALSE),"")</f>
      </c>
      <c r="AM75" s="18">
        <f>IF(AK63=$G$5,AA63,IF(AK64=$G$5,AA64,""))</f>
      </c>
      <c r="AN75" s="18"/>
      <c r="AO75" s="18"/>
      <c r="AP75" s="18"/>
      <c r="AQ75" s="18"/>
      <c r="AR75" s="50"/>
      <c r="AS75" s="51"/>
      <c r="AT75" s="35"/>
      <c r="AU75" s="35"/>
      <c r="AV75" s="35"/>
      <c r="AW75" s="23">
        <f>SUM(AT74:AV74)</f>
        <v>0</v>
      </c>
      <c r="AX75" s="16">
        <f>AL75</f>
      </c>
    </row>
    <row r="76" spans="1:50" ht="15" customHeight="1">
      <c r="A76" s="16"/>
      <c r="AF76" s="16"/>
      <c r="AG76" s="16"/>
      <c r="AH76" s="16"/>
      <c r="AI76" s="16"/>
      <c r="AJ76" s="16"/>
      <c r="AK76" s="46"/>
      <c r="AL76" s="15">
        <f>IF(AM76&lt;&gt;"",VLOOKUP(AM76,AA87:AL88,12,FALSE),"")</f>
      </c>
      <c r="AM76" s="12">
        <f>IF(AK87=$G$5,AA87,IF(AK88=$G$5,AA88,""))</f>
      </c>
      <c r="AN76" s="12"/>
      <c r="AO76" s="12"/>
      <c r="AP76" s="12"/>
      <c r="AQ76" s="12"/>
      <c r="AR76" s="52"/>
      <c r="AS76" s="52"/>
      <c r="AT76" s="36"/>
      <c r="AU76" s="36"/>
      <c r="AV76" s="36"/>
      <c r="AW76" s="24">
        <f>SUM(AT77:AV77)</f>
        <v>0</v>
      </c>
      <c r="AX76" s="16">
        <f>AL76</f>
      </c>
    </row>
    <row r="77" spans="1:49" ht="15" customHeight="1">
      <c r="A77" s="16"/>
      <c r="B77" s="15"/>
      <c r="G77" s="16"/>
      <c r="H77" s="16"/>
      <c r="I77" s="16"/>
      <c r="J77" s="16">
        <f>IF(OR(AND(J78=21,J79&lt;20),AND(J78=30,OR(J79=29,J79=28)),AND(J78&gt;21,J78-J79=2)),1,0)</f>
        <v>0</v>
      </c>
      <c r="K77" s="16">
        <f>IF(OR(AND(K78=21,K79&lt;20),AND(K78=30,OR(K79=29,K79=28)),AND(K78&gt;21,K78-K79=2)),1,0)</f>
        <v>0</v>
      </c>
      <c r="L77" s="16">
        <f>IF(OR(AND(L78=21,L79&lt;20),AND(L78=30,OR(L79=29,L79=28)),AND(L78&gt;21,L78-L79=2)),1,0)</f>
        <v>0</v>
      </c>
      <c r="M77" s="16"/>
      <c r="AF77" s="16"/>
      <c r="AG77" s="16"/>
      <c r="AH77" s="16"/>
      <c r="AI77" s="16"/>
      <c r="AJ77" s="16"/>
      <c r="AK77" s="46"/>
      <c r="AL77" s="12"/>
      <c r="AM77" s="12"/>
      <c r="AN77" s="12"/>
      <c r="AO77" s="12"/>
      <c r="AP77" s="12"/>
      <c r="AQ77" s="12"/>
      <c r="AR77" s="16"/>
      <c r="AS77" s="16"/>
      <c r="AT77" s="16">
        <f>IF(OR(AND(AT76=21,AT75&lt;20),AND(AT76=30,OR(AT75=29,AT75=28)),AND(AT76&gt;21,AT76-AT75=2)),1,0)</f>
        <v>0</v>
      </c>
      <c r="AU77" s="16">
        <f>IF(OR(AND(AU76=21,AU75&lt;20),AND(AU76=30,OR(AU75=29,AU75=28)),AND(AU76&gt;21,AU76-AU75=2)),1,0)</f>
        <v>0</v>
      </c>
      <c r="AV77" s="16">
        <f>IF(OR(AND(AV76=21,AV75&lt;20),AND(AV76=30,OR(AV75=29,AV75=28)),AND(AV76&gt;21,AV76-AV75=2)),1,0)</f>
        <v>0</v>
      </c>
      <c r="AW77" s="25"/>
    </row>
    <row r="78" spans="1:37" ht="15" customHeight="1">
      <c r="A78" s="16">
        <f>Setup!G26</f>
        <v>3</v>
      </c>
      <c r="B78" s="17" t="str">
        <f>IF(C78="Bye","","("&amp;A78&amp;")")</f>
        <v>(3)</v>
      </c>
      <c r="C78" s="18">
        <f>IF(AND(Setup!$B$2&gt;16,Setup!$B$2&lt;=32),IF(VLOOKUP(A78,Setup!$A$14:$B$45,2,FALSE)&lt;&gt;"",VLOOKUP(A78,Setup!$A$14:$B$45,2,FALSE),"Bye"),"")</f>
      </c>
      <c r="D78" s="18"/>
      <c r="E78" s="18"/>
      <c r="F78" s="18"/>
      <c r="G78" s="18"/>
      <c r="H78" s="50"/>
      <c r="I78" s="51"/>
      <c r="J78" s="35"/>
      <c r="K78" s="35"/>
      <c r="L78" s="35"/>
      <c r="M78" s="16">
        <f>SUM(J77:L77)</f>
        <v>0</v>
      </c>
      <c r="N78" s="16" t="str">
        <f>B78</f>
        <v>(3)</v>
      </c>
      <c r="AF78" s="16"/>
      <c r="AG78" s="16"/>
      <c r="AH78" s="16"/>
      <c r="AI78" s="16"/>
      <c r="AJ78" s="16"/>
      <c r="AK78" s="46"/>
    </row>
    <row r="79" spans="1:37" ht="15" customHeight="1">
      <c r="A79" s="16">
        <f>Setup!H26</f>
        <v>30</v>
      </c>
      <c r="B79" s="17" t="str">
        <f>IF(C79="Bye","","("&amp;A79&amp;")")</f>
        <v>(30)</v>
      </c>
      <c r="C79" s="12">
        <f>IF(AND(Setup!$B$2&gt;16,Setup!$B$2&lt;=32),IF(VLOOKUP(A79,Setup!$A$14:$B$45,2,FALSE)&lt;&gt;"",VLOOKUP(A79,Setup!$A$14:$B$45,2,FALSE),"Bye"),"")</f>
      </c>
      <c r="H79" s="52"/>
      <c r="I79" s="52"/>
      <c r="J79" s="36"/>
      <c r="K79" s="36"/>
      <c r="L79" s="36"/>
      <c r="M79" s="20">
        <f>SUM(J80:L80)</f>
        <v>0</v>
      </c>
      <c r="N79" s="16" t="str">
        <f>B79</f>
        <v>(30)</v>
      </c>
      <c r="AF79" s="16"/>
      <c r="AG79" s="16"/>
      <c r="AH79" s="16"/>
      <c r="AI79" s="16"/>
      <c r="AJ79" s="16"/>
      <c r="AK79" s="46"/>
    </row>
    <row r="80" spans="1:37" ht="15" customHeight="1">
      <c r="A80" s="16"/>
      <c r="B80" s="15"/>
      <c r="H80" s="16"/>
      <c r="I80" s="16"/>
      <c r="J80" s="16">
        <f>IF(OR(AND(J79=21,J78&lt;20),AND(J79=30,OR(J78=29,J78=28)),AND(J79&gt;21,J79-J78=2)),1,0)</f>
        <v>0</v>
      </c>
      <c r="K80" s="16">
        <f>IF(OR(AND(K79=21,K78&lt;20),AND(K79=30,OR(K78=29,K78=28)),AND(K79&gt;21,K79-K78=2)),1,0)</f>
        <v>0</v>
      </c>
      <c r="L80" s="16">
        <f>IF(OR(AND(L79=21,L78&lt;20),AND(L79=30,OR(L78=29,L78=28)),AND(L79&gt;21,L79-L78=2)),1,0)</f>
        <v>0</v>
      </c>
      <c r="M80" s="46"/>
      <c r="T80" s="16"/>
      <c r="U80" s="16"/>
      <c r="V80" s="16">
        <f>IF(OR(AND(V81=21,V82&lt;20),AND(V81=30,OR(V82=29,V82=28)),AND(V81&gt;21,V81-V82=2)),1,0)</f>
        <v>0</v>
      </c>
      <c r="W80" s="16">
        <f>IF(OR(AND(W81=21,W82&lt;20),AND(W81=30,OR(W82=29,W82=28)),AND(W81&gt;21,W81-W82=2)),1,0)</f>
        <v>0</v>
      </c>
      <c r="X80" s="16">
        <f>IF(OR(AND(X81=21,X82&lt;20),AND(X81=30,OR(X82=29,X82=28)),AND(X81&gt;21,X81-X82=2)),1,0)</f>
        <v>0</v>
      </c>
      <c r="Y80" s="16"/>
      <c r="AF80" s="16"/>
      <c r="AG80" s="16"/>
      <c r="AH80" s="16"/>
      <c r="AI80" s="16"/>
      <c r="AJ80" s="16"/>
      <c r="AK80" s="46"/>
    </row>
    <row r="81" spans="1:48" ht="15" customHeight="1">
      <c r="A81" s="16"/>
      <c r="B81" s="15"/>
      <c r="H81" s="16"/>
      <c r="I81" s="16"/>
      <c r="J81" s="16"/>
      <c r="K81" s="16"/>
      <c r="L81" s="16"/>
      <c r="M81" s="46"/>
      <c r="N81" s="22">
        <f>IF(O81&lt;&gt;"",VLOOKUP(O81,C78:N79,12,FALSE),"")</f>
      </c>
      <c r="O81" s="18">
        <f>IF(AND(C78="Bye",C79="Bye"),"Bye",IF(OR(M78=$G$5,C79="Bye"),C78,IF(OR(M79=$G$5,C78="Bye"),C79,"")))</f>
      </c>
      <c r="P81" s="18"/>
      <c r="Q81" s="18"/>
      <c r="R81" s="18"/>
      <c r="S81" s="18"/>
      <c r="T81" s="50"/>
      <c r="U81" s="51"/>
      <c r="V81" s="35"/>
      <c r="W81" s="35"/>
      <c r="X81" s="35"/>
      <c r="Y81" s="16">
        <f>SUM(V80:X80)</f>
        <v>0</v>
      </c>
      <c r="Z81" s="16">
        <f>N81</f>
      </c>
      <c r="AF81" s="16"/>
      <c r="AG81" s="16"/>
      <c r="AH81" s="16"/>
      <c r="AI81" s="16"/>
      <c r="AJ81" s="16"/>
      <c r="AK81" s="46"/>
      <c r="AM81" s="70"/>
      <c r="AN81" s="70"/>
      <c r="AO81" s="70"/>
      <c r="AP81" s="70"/>
      <c r="AQ81" s="70"/>
      <c r="AR81" s="70"/>
      <c r="AS81" s="70"/>
      <c r="AT81" s="70"/>
      <c r="AU81" s="70"/>
      <c r="AV81" s="26"/>
    </row>
    <row r="82" spans="1:48" ht="15" customHeight="1">
      <c r="A82" s="16"/>
      <c r="B82" s="15"/>
      <c r="H82" s="16"/>
      <c r="I82" s="16"/>
      <c r="J82" s="16"/>
      <c r="K82" s="16"/>
      <c r="L82" s="16"/>
      <c r="M82" s="46"/>
      <c r="N82" s="15">
        <f>IF(O82&lt;&gt;"",VLOOKUP(O82,C84:N85,12,FALSE),"")</f>
      </c>
      <c r="O82" s="12">
        <f>IF(AND(C84="Bye",C85="Bye"),"Bye",IF(OR(M84=$G$5,C85="Bye"),C84,IF(OR(M85=$G$5,C84="Bye"),C85,"")))</f>
      </c>
      <c r="T82" s="52"/>
      <c r="U82" s="52"/>
      <c r="V82" s="36"/>
      <c r="W82" s="36"/>
      <c r="X82" s="36"/>
      <c r="Y82" s="20">
        <f>SUM(V83:X83)</f>
        <v>0</v>
      </c>
      <c r="Z82" s="16">
        <f>N82</f>
      </c>
      <c r="AF82" s="16"/>
      <c r="AG82" s="16"/>
      <c r="AH82" s="16"/>
      <c r="AI82" s="16"/>
      <c r="AJ82" s="16"/>
      <c r="AK82" s="46"/>
      <c r="AM82" s="43"/>
      <c r="AN82" s="43"/>
      <c r="AO82" s="43"/>
      <c r="AP82" s="43"/>
      <c r="AQ82" s="44"/>
      <c r="AR82" s="44"/>
      <c r="AS82" s="44"/>
      <c r="AT82" s="44"/>
      <c r="AU82" s="44"/>
      <c r="AV82" s="19"/>
    </row>
    <row r="83" spans="1:47" ht="15" customHeight="1">
      <c r="A83" s="16"/>
      <c r="B83" s="15"/>
      <c r="G83" s="16"/>
      <c r="H83" s="16"/>
      <c r="I83" s="16"/>
      <c r="J83" s="16">
        <f>IF(OR(AND(J84=21,J85&lt;20),AND(J84=30,OR(J85=29,J85=28)),AND(J84&gt;21,J84-J85=2)),1,0)</f>
        <v>0</v>
      </c>
      <c r="K83" s="16">
        <f>IF(OR(AND(K84=21,K85&lt;20),AND(K84=30,OR(K85=29,K85=28)),AND(K84&gt;21,K84-K85=2)),1,0)</f>
        <v>0</v>
      </c>
      <c r="L83" s="16">
        <f>IF(OR(AND(L84=21,L85&lt;20),AND(L84=30,OR(L85=29,L85=28)),AND(L84&gt;21,L84-L85=2)),1,0)</f>
        <v>0</v>
      </c>
      <c r="M83" s="46"/>
      <c r="T83" s="16"/>
      <c r="U83" s="16"/>
      <c r="V83" s="16">
        <f>IF(OR(AND(V82=21,V81&lt;20),AND(V82=30,OR(V81=29,V81=28)),AND(V82&gt;21,V82-V81=2)),1,0)</f>
        <v>0</v>
      </c>
      <c r="W83" s="16">
        <f>IF(OR(AND(W82=21,W81&lt;20),AND(W82=30,OR(W81=29,W81=28)),AND(W82&gt;21,W82-W81=2)),1,0)</f>
        <v>0</v>
      </c>
      <c r="X83" s="16">
        <f>IF(OR(AND(X82=21,X81&lt;20),AND(X82=30,OR(X81=29,X81=28)),AND(X82&gt;21,X82-X81=2)),1,0)</f>
        <v>0</v>
      </c>
      <c r="Y83" s="46"/>
      <c r="AF83" s="16"/>
      <c r="AG83" s="16"/>
      <c r="AH83" s="16"/>
      <c r="AI83" s="16"/>
      <c r="AJ83" s="16"/>
      <c r="AK83" s="46"/>
      <c r="AM83" s="43"/>
      <c r="AN83" s="68"/>
      <c r="AO83" s="68"/>
      <c r="AP83" s="68"/>
      <c r="AQ83" s="68"/>
      <c r="AR83" s="68"/>
      <c r="AS83" s="68"/>
      <c r="AT83" s="68"/>
      <c r="AU83" s="45"/>
    </row>
    <row r="84" spans="1:47" ht="15" customHeight="1">
      <c r="A84" s="16">
        <f>Setup!G27</f>
        <v>11</v>
      </c>
      <c r="B84" s="17" t="str">
        <f>IF(C84="Bye","","("&amp;A84&amp;")")</f>
        <v>(11)</v>
      </c>
      <c r="C84" s="18">
        <f>IF(AND(Setup!$B$2&gt;16,Setup!$B$2&lt;=32),IF(VLOOKUP(A84,Setup!$A$14:$B$45,2,FALSE)&lt;&gt;"",VLOOKUP(A84,Setup!$A$14:$B$45,2,FALSE),"Bye"),"")</f>
      </c>
      <c r="D84" s="18"/>
      <c r="E84" s="18"/>
      <c r="F84" s="18"/>
      <c r="G84" s="18"/>
      <c r="H84" s="50"/>
      <c r="I84" s="51"/>
      <c r="J84" s="35"/>
      <c r="K84" s="35"/>
      <c r="L84" s="35"/>
      <c r="M84" s="23">
        <f>SUM(J83:L83)</f>
        <v>0</v>
      </c>
      <c r="N84" s="16" t="str">
        <f>B84</f>
        <v>(11)</v>
      </c>
      <c r="T84" s="16"/>
      <c r="U84" s="16"/>
      <c r="V84" s="16"/>
      <c r="W84" s="16"/>
      <c r="X84" s="16"/>
      <c r="Y84" s="46"/>
      <c r="AF84" s="16"/>
      <c r="AG84" s="16"/>
      <c r="AH84" s="16"/>
      <c r="AI84" s="16"/>
      <c r="AJ84" s="16"/>
      <c r="AK84" s="46"/>
      <c r="AM84" s="43"/>
      <c r="AN84" s="43"/>
      <c r="AO84" s="43"/>
      <c r="AP84" s="43"/>
      <c r="AQ84" s="43"/>
      <c r="AR84" s="43"/>
      <c r="AS84" s="43"/>
      <c r="AT84" s="43"/>
      <c r="AU84" s="43"/>
    </row>
    <row r="85" spans="1:37" ht="15" customHeight="1">
      <c r="A85" s="16">
        <f>Setup!H27</f>
        <v>22</v>
      </c>
      <c r="B85" s="17" t="str">
        <f>IF(C85="Bye","","("&amp;A85&amp;")")</f>
        <v>(22)</v>
      </c>
      <c r="C85" s="12">
        <f>IF(AND(Setup!$B$2&gt;16,Setup!$B$2&lt;=32),IF(VLOOKUP(A85,Setup!$A$14:$B$45,2,FALSE)&lt;&gt;"",VLOOKUP(A85,Setup!$A$14:$B$45,2,FALSE),"Bye"),"")</f>
      </c>
      <c r="H85" s="52"/>
      <c r="I85" s="52"/>
      <c r="J85" s="36"/>
      <c r="K85" s="36"/>
      <c r="L85" s="36"/>
      <c r="M85" s="24">
        <f>SUM(J86:L86)</f>
        <v>0</v>
      </c>
      <c r="N85" s="25" t="str">
        <f>B85</f>
        <v>(22)</v>
      </c>
      <c r="T85" s="16"/>
      <c r="U85" s="16"/>
      <c r="V85" s="16"/>
      <c r="W85" s="16"/>
      <c r="X85" s="16"/>
      <c r="Y85" s="46"/>
      <c r="AF85" s="16"/>
      <c r="AG85" s="16"/>
      <c r="AH85" s="16"/>
      <c r="AI85" s="16"/>
      <c r="AJ85" s="16"/>
      <c r="AK85" s="46"/>
    </row>
    <row r="86" spans="1:37" ht="15" customHeight="1">
      <c r="A86" s="16"/>
      <c r="B86" s="15"/>
      <c r="H86" s="16"/>
      <c r="I86" s="16"/>
      <c r="J86" s="16">
        <f>IF(OR(AND(J85=21,J84&lt;20),AND(J85=30,OR(J84=29,J84=28)),AND(J85&gt;21,J85-J84=2)),1,0)</f>
        <v>0</v>
      </c>
      <c r="K86" s="16">
        <f>IF(OR(AND(K85=21,K84&lt;20),AND(K85=30,OR(K84=29,K84=28)),AND(K85&gt;21,K85-K84=2)),1,0)</f>
        <v>0</v>
      </c>
      <c r="L86" s="16">
        <f>IF(OR(AND(L85=21,L84&lt;20),AND(L85=30,OR(L84=29,L84=28)),AND(L85&gt;21,L85-L84=2)),1,0)</f>
        <v>0</v>
      </c>
      <c r="M86" s="25"/>
      <c r="N86" s="11"/>
      <c r="T86" s="16"/>
      <c r="U86" s="16"/>
      <c r="V86" s="16"/>
      <c r="W86" s="16"/>
      <c r="X86" s="16"/>
      <c r="Y86" s="46"/>
      <c r="AF86" s="16"/>
      <c r="AG86" s="16"/>
      <c r="AH86" s="16">
        <f>IF(OR(AND(AH87=21,AH88&lt;20),AND(AH87=30,OR(AH88=29,AH88=28)),AND(AH87&gt;21,AH87-AH88=2)),1,0)</f>
        <v>0</v>
      </c>
      <c r="AI86" s="16">
        <f>IF(OR(AND(AI87=21,AI88&lt;20),AND(AI87=30,OR(AI88=29,AI88=28)),AND(AI87&gt;21,AI87-AI88=2)),1,0)</f>
        <v>0</v>
      </c>
      <c r="AJ86" s="16">
        <f>IF(OR(AND(AJ87=21,AJ88&lt;20),AND(AJ87=30,OR(AJ88=29,AJ88=28)),AND(AJ87&gt;21,AJ87-AJ88=2)),1,0)</f>
        <v>0</v>
      </c>
      <c r="AK86" s="46"/>
    </row>
    <row r="87" spans="1:38" ht="15" customHeight="1">
      <c r="A87" s="16"/>
      <c r="T87" s="16"/>
      <c r="U87" s="16"/>
      <c r="V87" s="16"/>
      <c r="W87" s="16"/>
      <c r="X87" s="16"/>
      <c r="Y87" s="46"/>
      <c r="Z87" s="22">
        <f>IF(AA87&lt;&gt;"",VLOOKUP(AA87,O81:Z82,12,FALSE),"")</f>
      </c>
      <c r="AA87" s="18">
        <f>IF(AND(O81="Bye",O82="Bye"),"Bye",IF(OR(Y81=$G$5,O82="Bye"),O81,IF(OR(Y82=$G$5,O81="Bye"),O82,"")))</f>
      </c>
      <c r="AB87" s="18"/>
      <c r="AC87" s="18"/>
      <c r="AD87" s="18"/>
      <c r="AE87" s="18"/>
      <c r="AF87" s="50"/>
      <c r="AG87" s="51"/>
      <c r="AH87" s="35"/>
      <c r="AI87" s="35"/>
      <c r="AJ87" s="35"/>
      <c r="AK87" s="23">
        <f>SUM(AH86:AJ86)</f>
        <v>0</v>
      </c>
      <c r="AL87" s="16">
        <f>Z87</f>
      </c>
    </row>
    <row r="88" spans="1:38" ht="15" customHeight="1">
      <c r="A88" s="16"/>
      <c r="T88" s="16"/>
      <c r="U88" s="16"/>
      <c r="V88" s="16"/>
      <c r="W88" s="16"/>
      <c r="X88" s="16"/>
      <c r="Y88" s="46"/>
      <c r="Z88" s="15">
        <f>IF(AA88&lt;&gt;"",VLOOKUP(AA88,O93:Z94,12,FALSE),"")</f>
      </c>
      <c r="AA88" s="12">
        <f>IF(AND(O93="Bye",O94="Bye"),"Bye",IF(OR(O94="Bye",Y93=$G$5),O93,IF(OR(Y94=$G$5,O93="Bye"),O94,"")))</f>
      </c>
      <c r="AF88" s="52"/>
      <c r="AG88" s="52"/>
      <c r="AH88" s="36"/>
      <c r="AI88" s="36"/>
      <c r="AJ88" s="36"/>
      <c r="AK88" s="24">
        <f>SUM(AH89:AJ89)</f>
        <v>0</v>
      </c>
      <c r="AL88" s="25">
        <f>Z88</f>
      </c>
    </row>
    <row r="89" spans="1:37" ht="15" customHeight="1">
      <c r="A89" s="16"/>
      <c r="B89" s="15"/>
      <c r="G89" s="16"/>
      <c r="H89" s="16"/>
      <c r="I89" s="16"/>
      <c r="J89" s="16">
        <f>IF(OR(AND(J90=21,J91&lt;20),AND(J90=30,OR(J91=29,J91=28)),AND(J90&gt;21,J90-J91=2)),1,0)</f>
        <v>0</v>
      </c>
      <c r="K89" s="16">
        <f>IF(OR(AND(K90=21,K91&lt;20),AND(K90=30,OR(K91=29,K91=28)),AND(K90&gt;21,K90-K91=2)),1,0)</f>
        <v>0</v>
      </c>
      <c r="L89" s="16">
        <f>IF(OR(AND(L90=21,L91&lt;20),AND(L90=30,OR(L91=29,L91=28)),AND(L90&gt;21,L90-L91=2)),1,0)</f>
        <v>0</v>
      </c>
      <c r="M89" s="16"/>
      <c r="T89" s="16"/>
      <c r="U89" s="16"/>
      <c r="V89" s="16"/>
      <c r="W89" s="16"/>
      <c r="X89" s="16"/>
      <c r="Y89" s="46"/>
      <c r="AF89" s="16"/>
      <c r="AG89" s="16"/>
      <c r="AH89" s="16">
        <f>IF(OR(AND(AH88=21,AH87&lt;20),AND(AH88=30,OR(AH87=29,AH87=28)),AND(AH88&gt;21,AH88-AH87=2)),1,0)</f>
        <v>0</v>
      </c>
      <c r="AI89" s="16">
        <f>IF(OR(AND(AI88=21,AI87&lt;20),AND(AI88=30,OR(AI87=29,AI87=28)),AND(AI88&gt;21,AI88-AI87=2)),1,0)</f>
        <v>0</v>
      </c>
      <c r="AJ89" s="16">
        <f>IF(OR(AND(AJ88=21,AJ87&lt;20),AND(AJ88=30,OR(AJ87=29,AJ87=28)),AND(AJ88&gt;21,AJ88-AJ87=2)),1,0)</f>
        <v>0</v>
      </c>
      <c r="AK89" s="25"/>
    </row>
    <row r="90" spans="1:37" ht="15" customHeight="1">
      <c r="A90" s="16">
        <f>Setup!G28</f>
        <v>6</v>
      </c>
      <c r="B90" s="17" t="str">
        <f>IF(C90="Bye","","("&amp;A90&amp;")")</f>
        <v>(6)</v>
      </c>
      <c r="C90" s="18">
        <f>IF(AND(Setup!$B$2&gt;16,Setup!$B$2&lt;=32),IF(VLOOKUP(A90,Setup!$A$14:$B$45,2,FALSE)&lt;&gt;"",VLOOKUP(A90,Setup!$A$14:$B$45,2,FALSE),"Bye"),"")</f>
      </c>
      <c r="D90" s="18"/>
      <c r="E90" s="18"/>
      <c r="F90" s="18"/>
      <c r="G90" s="18"/>
      <c r="H90" s="50"/>
      <c r="I90" s="51"/>
      <c r="J90" s="35"/>
      <c r="K90" s="35"/>
      <c r="L90" s="35"/>
      <c r="M90" s="16">
        <f>SUM(J89:L89)</f>
        <v>0</v>
      </c>
      <c r="N90" s="16" t="str">
        <f>B90</f>
        <v>(6)</v>
      </c>
      <c r="T90" s="16"/>
      <c r="U90" s="16"/>
      <c r="V90" s="16"/>
      <c r="W90" s="16"/>
      <c r="X90" s="16"/>
      <c r="Y90" s="46"/>
      <c r="AK90" s="11"/>
    </row>
    <row r="91" spans="1:37" ht="15" customHeight="1">
      <c r="A91" s="16">
        <f>Setup!H28</f>
        <v>27</v>
      </c>
      <c r="B91" s="17" t="str">
        <f>IF(C91="Bye","","("&amp;A91&amp;")")</f>
        <v>(27)</v>
      </c>
      <c r="C91" s="12">
        <f>IF(AND(Setup!$B$2&gt;16,Setup!$B$2&lt;=32),IF(VLOOKUP(A91,Setup!$A$14:$B$45,2,FALSE)&lt;&gt;"",VLOOKUP(A91,Setup!$A$14:$B$45,2,FALSE),"Bye"),"")</f>
      </c>
      <c r="H91" s="52"/>
      <c r="I91" s="52"/>
      <c r="J91" s="36"/>
      <c r="K91" s="36"/>
      <c r="L91" s="36"/>
      <c r="M91" s="20">
        <f>SUM(J92:L92)</f>
        <v>0</v>
      </c>
      <c r="N91" s="16" t="str">
        <f>B91</f>
        <v>(27)</v>
      </c>
      <c r="T91" s="16"/>
      <c r="U91" s="16"/>
      <c r="V91" s="16"/>
      <c r="W91" s="16"/>
      <c r="X91" s="16"/>
      <c r="Y91" s="46"/>
      <c r="AK91" s="11"/>
    </row>
    <row r="92" spans="1:37" ht="15" customHeight="1">
      <c r="A92" s="16"/>
      <c r="B92" s="15"/>
      <c r="H92" s="16"/>
      <c r="I92" s="16"/>
      <c r="J92" s="16">
        <f>IF(OR(AND(J91=21,J90&lt;20),AND(J91=30,OR(J90=29,J90=28)),AND(J91&gt;21,J91-J90=2)),1,0)</f>
        <v>0</v>
      </c>
      <c r="K92" s="16">
        <f>IF(OR(AND(K91=21,K90&lt;20),AND(K91=30,OR(K90=29,K90=28)),AND(K91&gt;21,K91-K90=2)),1,0)</f>
        <v>0</v>
      </c>
      <c r="L92" s="16">
        <f>IF(OR(AND(L91=21,L90&lt;20),AND(L91=30,OR(L90=29,L90=28)),AND(L91&gt;21,L91-L90=2)),1,0)</f>
        <v>0</v>
      </c>
      <c r="M92" s="46"/>
      <c r="T92" s="16"/>
      <c r="U92" s="16"/>
      <c r="V92" s="16">
        <f>IF(OR(AND(V93=21,V94&lt;20),AND(V93=30,OR(V94=29,V94=28)),AND(V93&gt;21,V93-V94=2)),1,0)</f>
        <v>0</v>
      </c>
      <c r="W92" s="16">
        <f>IF(OR(AND(W93=21,W94&lt;20),AND(W93=30,OR(W94=29,W94=28)),AND(W93&gt;21,W93-W94=2)),1,0)</f>
        <v>0</v>
      </c>
      <c r="X92" s="16">
        <f>IF(OR(AND(X93=21,X94&lt;20),AND(X93=30,OR(X94=29,X94=28)),AND(X93&gt;21,X93-X94=2)),1,0)</f>
        <v>0</v>
      </c>
      <c r="Y92" s="46"/>
      <c r="AK92" s="11"/>
    </row>
    <row r="93" spans="1:37" ht="15" customHeight="1">
      <c r="A93" s="16"/>
      <c r="H93" s="16"/>
      <c r="I93" s="16"/>
      <c r="J93" s="16"/>
      <c r="K93" s="16"/>
      <c r="L93" s="16"/>
      <c r="M93" s="46"/>
      <c r="N93" s="22">
        <f>IF(O93&lt;&gt;"",VLOOKUP(O93,C90:N91,12,FALSE),"")</f>
      </c>
      <c r="O93" s="18">
        <f>IF(AND(C90="Bye",C91="Bye"),"Bye",IF(OR(M90=$G$5,C91="Bye"),C90,IF(OR(M91=$G$5,C90="Bye"),C91,"")))</f>
      </c>
      <c r="P93" s="18"/>
      <c r="Q93" s="18"/>
      <c r="R93" s="18"/>
      <c r="S93" s="18"/>
      <c r="T93" s="50"/>
      <c r="U93" s="51"/>
      <c r="V93" s="35"/>
      <c r="W93" s="35"/>
      <c r="X93" s="35"/>
      <c r="Y93" s="23">
        <f>SUM(V92:X92)</f>
        <v>0</v>
      </c>
      <c r="Z93" s="16">
        <f>N93</f>
      </c>
      <c r="AK93" s="11"/>
    </row>
    <row r="94" spans="1:37" ht="15" customHeight="1">
      <c r="A94" s="16"/>
      <c r="H94" s="16"/>
      <c r="I94" s="16"/>
      <c r="J94" s="16"/>
      <c r="K94" s="16"/>
      <c r="L94" s="16"/>
      <c r="M94" s="46"/>
      <c r="N94" s="15">
        <f>IF(O94&lt;&gt;"",VLOOKUP(O94,C96:N97,12,FALSE),"")</f>
      </c>
      <c r="O94" s="12">
        <f>IF(AND(C96="Bye",C97="Bye"),"Bye",IF(OR(M96=$G$5,C97="Bye"),C96,IF(OR(M97=$G$5,C96="Bye"),C97,"")))</f>
      </c>
      <c r="T94" s="52"/>
      <c r="U94" s="52"/>
      <c r="V94" s="36"/>
      <c r="W94" s="36"/>
      <c r="X94" s="36"/>
      <c r="Y94" s="24">
        <f>SUM(V95:X95)</f>
        <v>0</v>
      </c>
      <c r="Z94" s="25">
        <f>N94</f>
      </c>
      <c r="AK94" s="11"/>
    </row>
    <row r="95" spans="1:37" ht="15" customHeight="1">
      <c r="A95" s="16"/>
      <c r="B95" s="15"/>
      <c r="G95" s="16"/>
      <c r="H95" s="16"/>
      <c r="I95" s="16"/>
      <c r="J95" s="16">
        <f>IF(OR(AND(J96=21,J97&lt;20),AND(J96=30,OR(J97=29,J97=28)),AND(J96&gt;21,J96-J97=2)),1,0)</f>
        <v>0</v>
      </c>
      <c r="K95" s="16">
        <f>IF(OR(AND(K96=21,K97&lt;20),AND(K96=30,OR(K97=29,K97=28)),AND(K96&gt;21,K96-K97=2)),1,0)</f>
        <v>0</v>
      </c>
      <c r="L95" s="16">
        <f>IF(OR(AND(L96=21,L97&lt;20),AND(L96=30,OR(L97=29,L97=28)),AND(L96&gt;21,L96-L97=2)),1,0)</f>
        <v>0</v>
      </c>
      <c r="M95" s="46"/>
      <c r="T95" s="16"/>
      <c r="U95" s="16"/>
      <c r="V95" s="16">
        <f>IF(OR(AND(V94=21,V93&lt;20),AND(V94=30,OR(V93=29,V93=28)),AND(V94&gt;21,V94-V93=2)),1,0)</f>
        <v>0</v>
      </c>
      <c r="W95" s="16">
        <f>IF(OR(AND(W94=21,W93&lt;20),AND(W94=30,OR(W93=29,W93=28)),AND(W94&gt;21,W94-W93=2)),1,0)</f>
        <v>0</v>
      </c>
      <c r="X95" s="16">
        <f>IF(OR(AND(X94=21,X93&lt;20),AND(X94=30,OR(X93=29,X93=28)),AND(X94&gt;21,X94-X93=2)),1,0)</f>
        <v>0</v>
      </c>
      <c r="Y95" s="25"/>
      <c r="Z95" s="11"/>
      <c r="AK95" s="11"/>
    </row>
    <row r="96" spans="1:37" ht="15" customHeight="1">
      <c r="A96" s="16">
        <f>Setup!G29</f>
        <v>7</v>
      </c>
      <c r="B96" s="17" t="str">
        <f>IF(C96="Bye","","("&amp;A96&amp;")")</f>
        <v>(7)</v>
      </c>
      <c r="C96" s="18">
        <f>IF(AND(Setup!$B$2&gt;16,Setup!$B$2&lt;=32),IF(VLOOKUP(A96,Setup!$A$14:$B$45,2,FALSE)&lt;&gt;"",VLOOKUP(A96,Setup!$A$14:$B$45,2,FALSE),"Bye"),"")</f>
      </c>
      <c r="D96" s="18"/>
      <c r="E96" s="18"/>
      <c r="F96" s="18"/>
      <c r="G96" s="18"/>
      <c r="H96" s="50"/>
      <c r="I96" s="51"/>
      <c r="J96" s="35"/>
      <c r="K96" s="35"/>
      <c r="L96" s="35"/>
      <c r="M96" s="23">
        <f>SUM(J95:L95)</f>
        <v>0</v>
      </c>
      <c r="N96" s="16" t="str">
        <f>B96</f>
        <v>(7)</v>
      </c>
      <c r="AK96" s="11"/>
    </row>
    <row r="97" spans="1:37" ht="15" customHeight="1">
      <c r="A97" s="16">
        <f>Setup!H29</f>
        <v>26</v>
      </c>
      <c r="B97" s="17" t="str">
        <f>IF(C97="Bye","","("&amp;A97&amp;")")</f>
        <v>(26)</v>
      </c>
      <c r="C97" s="12">
        <f>IF(AND(Setup!$B$2&gt;16,Setup!$B$2&lt;=32),IF(VLOOKUP(A97,Setup!$A$14:$B$45,2,FALSE)&lt;&gt;"",VLOOKUP(A97,Setup!$A$14:$B$45,2,FALSE),"Bye"),"")</f>
      </c>
      <c r="H97" s="52"/>
      <c r="I97" s="52"/>
      <c r="J97" s="36"/>
      <c r="K97" s="36"/>
      <c r="L97" s="36"/>
      <c r="M97" s="24">
        <f>SUM(J98:L98)</f>
        <v>0</v>
      </c>
      <c r="N97" s="25" t="str">
        <f>B97</f>
        <v>(26)</v>
      </c>
      <c r="AK97" s="11"/>
    </row>
    <row r="98" spans="2:37" ht="15" customHeight="1">
      <c r="B98" s="15"/>
      <c r="H98" s="16"/>
      <c r="I98" s="16"/>
      <c r="J98" s="16">
        <f>IF(OR(AND(J97=21,J96&lt;20),AND(J97=30,OR(J96=29,J96=28)),AND(J97&gt;21,J97-J96=2)),1,0)</f>
        <v>0</v>
      </c>
      <c r="K98" s="16">
        <f>IF(OR(AND(K97=21,K96&lt;20),AND(K97=30,OR(K96=29,K96=28)),AND(K97&gt;21,K97-K96=2)),1,0)</f>
        <v>0</v>
      </c>
      <c r="L98" s="16">
        <f>IF(OR(AND(L97=21,L96&lt;20),AND(L97=30,OR(L96=29,L96=28)),AND(L97&gt;21,L97-L96=2)),1,0)</f>
        <v>0</v>
      </c>
      <c r="M98" s="25"/>
      <c r="N98" s="11"/>
      <c r="AK98" s="11"/>
    </row>
  </sheetData>
  <sheetProtection sheet="1" objects="1" scenarios="1"/>
  <mergeCells count="12">
    <mergeCell ref="Z4:AK4"/>
    <mergeCell ref="AL4:AV4"/>
    <mergeCell ref="AN83:AT83"/>
    <mergeCell ref="AY55:BG55"/>
    <mergeCell ref="AZ57:BF57"/>
    <mergeCell ref="AW4:BI4"/>
    <mergeCell ref="A2:BI2"/>
    <mergeCell ref="AN35:AT35"/>
    <mergeCell ref="AM33:AU33"/>
    <mergeCell ref="AM81:AU81"/>
    <mergeCell ref="A4:M4"/>
    <mergeCell ref="N4:Y4"/>
  </mergeCells>
  <conditionalFormatting sqref="AH15:AJ15 J72:L72 V81:X81 AH87:AJ87 AT75:AV75 J84:L84 J90:L90 J6:L6 V33:X33 AT27:AV27 J12:L12 J18:L18 J24:L24 J96:L96 AH39:AJ39 J30:L30 V57:X57 V9:X9 J36:L36 J42:L42 V45:X45 V21:X21 J48:L48 V69:X69 J54:L54 J60:L60 J66:L66 J78:L78 V93:X93 AH63:AJ63 BF50:BH50">
    <cfRule type="expression" priority="1" dxfId="1" stopIfTrue="1">
      <formula>J6&gt;J7</formula>
    </cfRule>
  </conditionalFormatting>
  <conditionalFormatting sqref="AH16:AJ16 J73:L73 V82:X82 AH88:AJ88 AT76:AV76 J85:L85 J91:L91 J7:L7 V34:X34 AT28:AV28 J13:L13 J19:L19 J25:L25 J97:L97 AH40:AJ40 J31:L31 V58:X58 V10:X10 J37:L37 J43:L43 V46:X46 V22:X22 J49:L49 V70:X70 J55:L55 J61:L61 J67:L67 J79:L79 V94:X94 AH64:AJ64 BF51:BH51">
    <cfRule type="expression" priority="2" dxfId="1" stopIfTrue="1">
      <formula>J7&gt;J6</formula>
    </cfRule>
  </conditionalFormatting>
  <conditionalFormatting sqref="AA15 AM75 AM27 AA39 O45 AA63 O21 O81 O9 O33 O93 O69 O57 AA87 AY50">
    <cfRule type="expression" priority="3" dxfId="1" stopIfTrue="1">
      <formula>Y9=$G$5</formula>
    </cfRule>
    <cfRule type="expression" priority="4" dxfId="0" stopIfTrue="1">
      <formula>Y10=$G$5</formula>
    </cfRule>
  </conditionalFormatting>
  <conditionalFormatting sqref="O22 O34 AA40 AA64 O94 AM28 AN35 O10 O46 AA16 AM76 O70 O82 O58 AA88 AY51 AZ57">
    <cfRule type="expression" priority="5" dxfId="1" stopIfTrue="1">
      <formula>Y10=$G$5</formula>
    </cfRule>
    <cfRule type="expression" priority="6" dxfId="0" stopIfTrue="1">
      <formula>Y9=$G$5</formula>
    </cfRule>
  </conditionalFormatting>
  <conditionalFormatting sqref="C6 C12 C18 C24 C30 C36 C42 C48 C54 C60 C66 C72 C78 C84 C90 C96">
    <cfRule type="expression" priority="7" dxfId="1" stopIfTrue="1">
      <formula>OR(AND(C6&lt;&gt;"Bye",C7="Bye"),M6=$G$5)</formula>
    </cfRule>
    <cfRule type="expression" priority="8" dxfId="0" stopIfTrue="1">
      <formula>M7=$G$5</formula>
    </cfRule>
  </conditionalFormatting>
  <conditionalFormatting sqref="C7 C13 C19 C25 C31 C37 C43 C49 C55 C61 C67 C73 C79 C85 C91 C97">
    <cfRule type="expression" priority="9" dxfId="1" stopIfTrue="1">
      <formula>OR(AND(C7&lt;&gt;"Bye",C6="Bye"),M7=$G$5)</formula>
    </cfRule>
    <cfRule type="expression" priority="10" dxfId="0" stopIfTrue="1">
      <formula>M6=$G$5</formula>
    </cfRule>
  </conditionalFormatting>
  <conditionalFormatting sqref="AN83">
    <cfRule type="expression" priority="11" dxfId="1" stopIfTrue="1">
      <formula>AX81=$G$5</formula>
    </cfRule>
    <cfRule type="expression" priority="12" dxfId="0" stopIfTrue="1">
      <formula>AX80=$G$5</formula>
    </cfRule>
  </conditionalFormatting>
  <hyperlinks>
    <hyperlink ref="A2" r:id="rId1" display="VISIT EXCELTEMPLATE.NET FOR MORE TEMPLATES AND UPDATES"/>
  </hyperlinks>
  <printOptions/>
  <pageMargins left="0.2" right="0.21" top="0.4" bottom="0.64" header="0.22" footer="0.5"/>
  <pageSetup fitToHeight="1" fitToWidth="1" orientation="portrait" scale="48" r:id="rId2"/>
</worksheet>
</file>

<file path=xl/worksheets/sheet4.xml><?xml version="1.0" encoding="utf-8"?>
<worksheet xmlns="http://schemas.openxmlformats.org/spreadsheetml/2006/main" xmlns:r="http://schemas.openxmlformats.org/officeDocument/2006/relationships">
  <sheetPr codeName="Arkusz4">
    <pageSetUpPr fitToPage="1"/>
  </sheetPr>
  <dimension ref="A2:CR132"/>
  <sheetViews>
    <sheetView showGridLines="0" zoomScalePageLayoutView="0" workbookViewId="0" topLeftCell="A1">
      <selection activeCell="R13" sqref="R13"/>
    </sheetView>
  </sheetViews>
  <sheetFormatPr defaultColWidth="9.140625" defaultRowHeight="15" customHeight="1"/>
  <cols>
    <col min="1" max="12" width="3.7109375" style="12" customWidth="1"/>
    <col min="13" max="13" width="1.7109375" style="12" customWidth="1"/>
    <col min="14" max="24" width="3.7109375" style="12" customWidth="1"/>
    <col min="25" max="25" width="1.7109375" style="12" customWidth="1"/>
    <col min="26" max="36" width="3.7109375" style="12" customWidth="1"/>
    <col min="37" max="37" width="1.7109375" style="12" customWidth="1"/>
    <col min="38" max="48" width="3.7109375" style="11" customWidth="1"/>
    <col min="49" max="49" width="1.7109375" style="11" customWidth="1"/>
    <col min="50" max="60" width="3.7109375" style="11" customWidth="1"/>
    <col min="61" max="61" width="1.7109375" style="11" customWidth="1"/>
    <col min="62" max="72" width="3.7109375" style="11" customWidth="1"/>
    <col min="73" max="73" width="1.7109375" style="11" customWidth="1"/>
    <col min="74" max="84" width="3.7109375" style="11" customWidth="1"/>
    <col min="85" max="85" width="1.7109375" style="11" customWidth="1"/>
    <col min="86" max="86" width="3.7109375" style="11" customWidth="1"/>
    <col min="87" max="94" width="5.7109375" style="11" customWidth="1"/>
    <col min="95" max="96" width="25.7109375" style="11" customWidth="1"/>
    <col min="97" max="144" width="25.7109375" style="12" customWidth="1"/>
    <col min="145" max="16384" width="9.140625" style="12" customWidth="1"/>
  </cols>
  <sheetData>
    <row r="2" spans="1:72" ht="15" customHeight="1">
      <c r="A2" s="65" t="s">
        <v>7</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row>
    <row r="4" spans="1:96" s="14" customFormat="1" ht="15" customHeight="1">
      <c r="A4" s="63" t="s">
        <v>3</v>
      </c>
      <c r="B4" s="63"/>
      <c r="C4" s="63"/>
      <c r="D4" s="63"/>
      <c r="E4" s="63"/>
      <c r="F4" s="63"/>
      <c r="G4" s="63"/>
      <c r="H4" s="63"/>
      <c r="I4" s="63"/>
      <c r="J4" s="63"/>
      <c r="K4" s="63"/>
      <c r="L4" s="63"/>
      <c r="M4" s="63"/>
      <c r="N4" s="63" t="s">
        <v>13</v>
      </c>
      <c r="O4" s="63"/>
      <c r="P4" s="63"/>
      <c r="Q4" s="63"/>
      <c r="R4" s="63"/>
      <c r="S4" s="63"/>
      <c r="T4" s="63"/>
      <c r="U4" s="63"/>
      <c r="V4" s="63"/>
      <c r="W4" s="63"/>
      <c r="X4" s="63"/>
      <c r="Y4" s="63"/>
      <c r="Z4" s="63" t="s">
        <v>14</v>
      </c>
      <c r="AA4" s="63"/>
      <c r="AB4" s="63"/>
      <c r="AC4" s="63"/>
      <c r="AD4" s="63"/>
      <c r="AE4" s="63"/>
      <c r="AF4" s="63"/>
      <c r="AG4" s="63"/>
      <c r="AH4" s="63"/>
      <c r="AI4" s="63"/>
      <c r="AJ4" s="63"/>
      <c r="AK4" s="63"/>
      <c r="AL4" s="64" t="s">
        <v>4</v>
      </c>
      <c r="AM4" s="64"/>
      <c r="AN4" s="64"/>
      <c r="AO4" s="64"/>
      <c r="AP4" s="64"/>
      <c r="AQ4" s="64"/>
      <c r="AR4" s="64"/>
      <c r="AS4" s="64"/>
      <c r="AT4" s="64"/>
      <c r="AU4" s="64"/>
      <c r="AV4" s="64"/>
      <c r="AW4" s="64" t="s">
        <v>8</v>
      </c>
      <c r="AX4" s="64"/>
      <c r="AY4" s="64"/>
      <c r="AZ4" s="64"/>
      <c r="BA4" s="64"/>
      <c r="BB4" s="64"/>
      <c r="BC4" s="64"/>
      <c r="BD4" s="64"/>
      <c r="BE4" s="64"/>
      <c r="BF4" s="64"/>
      <c r="BG4" s="64"/>
      <c r="BH4" s="64"/>
      <c r="BI4" s="64" t="s">
        <v>0</v>
      </c>
      <c r="BJ4" s="64"/>
      <c r="BK4" s="64"/>
      <c r="BL4" s="64"/>
      <c r="BM4" s="64"/>
      <c r="BN4" s="64"/>
      <c r="BO4" s="64"/>
      <c r="BP4" s="64"/>
      <c r="BQ4" s="64"/>
      <c r="BR4" s="64"/>
      <c r="BS4" s="64"/>
      <c r="BT4" s="64"/>
      <c r="BU4" s="13"/>
      <c r="BV4" s="13"/>
      <c r="BW4" s="13"/>
      <c r="BX4" s="13"/>
      <c r="BY4" s="13"/>
      <c r="BZ4" s="13"/>
      <c r="CA4" s="13"/>
      <c r="CB4" s="13"/>
      <c r="CC4" s="13"/>
      <c r="CD4" s="13"/>
      <c r="CE4" s="13"/>
      <c r="CF4" s="13"/>
      <c r="CG4" s="13"/>
      <c r="CH4" s="13"/>
      <c r="CI4" s="13"/>
      <c r="CJ4" s="13"/>
      <c r="CK4" s="13"/>
      <c r="CL4" s="13"/>
      <c r="CM4" s="13"/>
      <c r="CN4" s="13"/>
      <c r="CO4" s="13"/>
      <c r="CP4" s="13"/>
      <c r="CQ4" s="13"/>
      <c r="CR4" s="13"/>
    </row>
    <row r="5" spans="1:14" ht="15" customHeight="1">
      <c r="A5" s="16"/>
      <c r="B5" s="15"/>
      <c r="G5" s="16">
        <v>2</v>
      </c>
      <c r="H5" s="16"/>
      <c r="I5" s="16"/>
      <c r="J5" s="16">
        <f>IF(OR(AND(J6=21,J7&lt;20),AND(J6=30,OR(J7=29,J7=28)),AND(J6&gt;21,J6-J7=2)),1,0)</f>
        <v>0</v>
      </c>
      <c r="K5" s="16">
        <f>IF(OR(AND(K6=21,K7&lt;20),AND(K6=30,OR(K7=29,K7=28)),AND(K6&gt;21,K6-K7=2)),1,0)</f>
        <v>0</v>
      </c>
      <c r="L5" s="16">
        <f>IF(OR(AND(L6=21,L7&lt;20),AND(L6=30,OR(L7=29,L7=28)),AND(L6&gt;21,L6-L7=2)),1,0)</f>
        <v>0</v>
      </c>
      <c r="M5" s="16"/>
      <c r="N5" s="16"/>
    </row>
    <row r="6" spans="1:84" ht="15" customHeight="1">
      <c r="A6" s="16">
        <f>Setup!I14</f>
        <v>1</v>
      </c>
      <c r="B6" s="17" t="str">
        <f>IF(C6="Bye","","("&amp;A6&amp;")")</f>
        <v>(1)</v>
      </c>
      <c r="C6" s="18">
        <f>IF(AND(Setup!$B$2&gt;32,Setup!$B$2&lt;=64),IF(VLOOKUP(A6,Setup!$A$14:$B$77,2,FALSE)&lt;&gt;"",VLOOKUP(A6,Setup!$A$14:$B$77,2,FALSE),"Bye"),"")</f>
      </c>
      <c r="D6" s="18"/>
      <c r="E6" s="18"/>
      <c r="F6" s="18"/>
      <c r="G6" s="18"/>
      <c r="H6" s="50"/>
      <c r="I6" s="51"/>
      <c r="J6" s="35"/>
      <c r="K6" s="35"/>
      <c r="L6" s="35"/>
      <c r="M6" s="16">
        <f>SUM(J5:L5)</f>
        <v>0</v>
      </c>
      <c r="N6" s="16" t="str">
        <f>B6</f>
        <v>(1)</v>
      </c>
      <c r="CA6" s="19"/>
      <c r="CB6" s="19"/>
      <c r="CC6" s="19"/>
      <c r="CD6" s="19"/>
      <c r="CE6" s="19"/>
      <c r="CF6" s="19"/>
    </row>
    <row r="7" spans="1:84" ht="15" customHeight="1">
      <c r="A7" s="16">
        <f>Setup!J14</f>
        <v>64</v>
      </c>
      <c r="B7" s="17" t="str">
        <f>IF(C7="Bye","","("&amp;A7&amp;")")</f>
        <v>(64)</v>
      </c>
      <c r="C7" s="12">
        <f>IF(AND(Setup!$B$2&gt;32,Setup!$B$2&lt;=64),IF(VLOOKUP(A7,Setup!$A$14:$B$77,2,FALSE)&lt;&gt;"",VLOOKUP(A7,Setup!$A$14:$B$77,2,FALSE),"Bye"),"")</f>
      </c>
      <c r="H7" s="52"/>
      <c r="I7" s="52"/>
      <c r="J7" s="36"/>
      <c r="K7" s="36"/>
      <c r="L7" s="36"/>
      <c r="M7" s="20">
        <f>SUM(J8:L8)</f>
        <v>0</v>
      </c>
      <c r="N7" s="16" t="str">
        <f>B7</f>
        <v>(64)</v>
      </c>
      <c r="T7" s="16"/>
      <c r="U7" s="16"/>
      <c r="V7" s="16">
        <f>IF(OR(AND(V8=21,V9&lt;20),AND(V8=30,OR(V9=29,V9=28)),AND(V8&gt;21,V8-V9=2)),1,0)</f>
        <v>0</v>
      </c>
      <c r="W7" s="16">
        <f>IF(OR(AND(W8=21,W9&lt;20),AND(W8=30,OR(W9=29,W9=28)),AND(W8&gt;21,W8-W9=2)),1,0)</f>
        <v>0</v>
      </c>
      <c r="X7" s="16">
        <f>IF(OR(AND(X8=21,X9&lt;20),AND(X8=30,OR(X9=29,X9=28)),AND(X8&gt;21,X8-X9=2)),1,0)</f>
        <v>0</v>
      </c>
      <c r="Y7" s="16"/>
      <c r="Z7" s="16"/>
      <c r="CA7" s="19"/>
      <c r="CB7" s="19"/>
      <c r="CC7" s="19"/>
      <c r="CD7" s="19"/>
      <c r="CE7" s="19"/>
      <c r="CF7" s="19"/>
    </row>
    <row r="8" spans="1:26" ht="15" customHeight="1">
      <c r="A8" s="16"/>
      <c r="B8" s="15"/>
      <c r="H8" s="16"/>
      <c r="I8" s="16"/>
      <c r="J8" s="16">
        <f>IF(OR(AND(J7=21,J6&lt;20),AND(J7=30,OR(J6=29,J6=28)),AND(J7&gt;21,J7-J6=2)),1,0)</f>
        <v>0</v>
      </c>
      <c r="K8" s="16">
        <f>IF(OR(AND(K7=21,K6&lt;20),AND(K7=30,OR(K6=29,K6=28)),AND(K7&gt;21,K7-K6=2)),1,0)</f>
        <v>0</v>
      </c>
      <c r="L8" s="16">
        <f>IF(OR(AND(L7=21,L6&lt;20),AND(L7=30,OR(L6=29,L6=28)),AND(L7&gt;21,L7-L6=2)),1,0)</f>
        <v>0</v>
      </c>
      <c r="M8" s="46"/>
      <c r="N8" s="22">
        <f>IF(O8&lt;&gt;"",VLOOKUP(O8,C6:N7,12,FALSE),"")</f>
      </c>
      <c r="O8" s="18">
        <f>IF(AND(C6="Bye",C7="Bye"),"Bye",IF(OR(M6=$G$5,C7="Bye"),C6,IF(OR(M7=$G$5,C6="Bye"),C7,"")))</f>
      </c>
      <c r="P8" s="18"/>
      <c r="Q8" s="18"/>
      <c r="R8" s="18"/>
      <c r="S8" s="18"/>
      <c r="T8" s="50"/>
      <c r="U8" s="51"/>
      <c r="V8" s="35"/>
      <c r="W8" s="35"/>
      <c r="X8" s="35"/>
      <c r="Y8" s="16">
        <f>SUM(V7:X7)</f>
        <v>0</v>
      </c>
      <c r="Z8" s="16">
        <f>N8</f>
      </c>
    </row>
    <row r="9" spans="1:72" ht="15" customHeight="1">
      <c r="A9" s="16"/>
      <c r="B9" s="15"/>
      <c r="H9" s="16"/>
      <c r="I9" s="16"/>
      <c r="J9" s="16">
        <f>IF(OR(AND(J10=21,J11&lt;20),AND(J10=30,OR(J11=29,J11=28)),AND(J10&gt;21,J10-J11=2)),1,0)</f>
        <v>0</v>
      </c>
      <c r="K9" s="16">
        <f>IF(OR(AND(K10=21,K11&lt;20),AND(K10=30,OR(K11=29,K11=28)),AND(K10&gt;21,K10-K11=2)),1,0)</f>
        <v>0</v>
      </c>
      <c r="L9" s="16">
        <f>IF(OR(AND(L10=21,L11&lt;20),AND(L10=30,OR(L11=29,L11=28)),AND(L10&gt;21,L10-L11=2)),1,0)</f>
        <v>0</v>
      </c>
      <c r="M9" s="46"/>
      <c r="N9" s="15">
        <f>IF(O9&lt;&gt;"",VLOOKUP(O9,C10:N11,12,FALSE),"")</f>
      </c>
      <c r="O9" s="12">
        <f>IF(AND(C10="Bye",C11="Bye"),"Bye",IF(OR(M10=$G$5,C11="Bye"),C10,IF(OR(M11=$G$5,C10="Bye"),C11,"")))</f>
      </c>
      <c r="T9" s="52"/>
      <c r="U9" s="52"/>
      <c r="V9" s="36"/>
      <c r="W9" s="36"/>
      <c r="X9" s="36"/>
      <c r="Y9" s="20">
        <f>SUM(V10:X10)</f>
        <v>0</v>
      </c>
      <c r="Z9" s="16">
        <f>N9</f>
      </c>
      <c r="BO9" s="19"/>
      <c r="BP9" s="19"/>
      <c r="BQ9" s="19"/>
      <c r="BR9" s="19"/>
      <c r="BS9" s="19"/>
      <c r="BT9" s="19"/>
    </row>
    <row r="10" spans="1:72" ht="15" customHeight="1">
      <c r="A10" s="16">
        <f>Setup!I15</f>
        <v>32</v>
      </c>
      <c r="B10" s="17" t="str">
        <f>IF(C10="Bye","","("&amp;A10&amp;")")</f>
        <v>(32)</v>
      </c>
      <c r="C10" s="18">
        <f>IF(AND(Setup!$B$2&gt;32,Setup!$B$2&lt;=64),IF(VLOOKUP(A10,Setup!$A$14:$B$77,2,FALSE)&lt;&gt;"",VLOOKUP(A10,Setup!$A$14:$B$77,2,FALSE),"Bye"),"")</f>
      </c>
      <c r="D10" s="18"/>
      <c r="E10" s="18"/>
      <c r="F10" s="18"/>
      <c r="G10" s="18"/>
      <c r="H10" s="50"/>
      <c r="I10" s="51"/>
      <c r="J10" s="35"/>
      <c r="K10" s="35"/>
      <c r="L10" s="35"/>
      <c r="M10" s="23">
        <f>SUM(J9:L9)</f>
        <v>0</v>
      </c>
      <c r="N10" s="16" t="str">
        <f>B10</f>
        <v>(32)</v>
      </c>
      <c r="T10" s="16"/>
      <c r="U10" s="16"/>
      <c r="V10" s="16">
        <f>IF(OR(AND(V9=21,V8&lt;20),AND(V9=30,OR(V8=29,V8=28)),AND(V9&gt;21,V9-V8=2)),1,0)</f>
        <v>0</v>
      </c>
      <c r="W10" s="16">
        <f>IF(OR(AND(W9=21,W8&lt;20),AND(W9=30,OR(W8=29,W8=28)),AND(W9&gt;21,W9-W8=2)),1,0)</f>
        <v>0</v>
      </c>
      <c r="X10" s="16">
        <f>IF(OR(AND(X9=21,X8&lt;20),AND(X9=30,OR(X8=29,X8=28)),AND(X9&gt;21,X9-X8=2)),1,0)</f>
        <v>0</v>
      </c>
      <c r="Y10" s="46"/>
      <c r="BO10" s="19"/>
      <c r="BP10" s="19"/>
      <c r="BQ10" s="19"/>
      <c r="BR10" s="19"/>
      <c r="BS10" s="19"/>
      <c r="BT10" s="19"/>
    </row>
    <row r="11" spans="1:37" ht="15" customHeight="1">
      <c r="A11" s="16">
        <f>Setup!J15</f>
        <v>33</v>
      </c>
      <c r="B11" s="17" t="str">
        <f>IF(C11="Bye","","("&amp;A11&amp;")")</f>
        <v>(33)</v>
      </c>
      <c r="C11" s="12">
        <f>IF(AND(Setup!$B$2&gt;32,Setup!$B$2&lt;=64),IF(VLOOKUP(A11,Setup!$A$14:$B$77,2,FALSE)&lt;&gt;"",VLOOKUP(A11,Setup!$A$14:$B$77,2,FALSE),"Bye"),"")</f>
      </c>
      <c r="H11" s="52"/>
      <c r="I11" s="52"/>
      <c r="J11" s="36"/>
      <c r="K11" s="36"/>
      <c r="L11" s="36"/>
      <c r="M11" s="24">
        <f>SUM(J12:L12)</f>
        <v>0</v>
      </c>
      <c r="N11" s="16" t="str">
        <f>B11</f>
        <v>(33)</v>
      </c>
      <c r="Y11" s="21"/>
      <c r="AF11" s="16"/>
      <c r="AG11" s="16"/>
      <c r="AH11" s="16">
        <f>IF(OR(AND(AH12=21,AH13&lt;20),AND(AH12=30,OR(AH13=29,AH13=28)),AND(AH12&gt;21,AH12-AH13=2)),1,0)</f>
        <v>0</v>
      </c>
      <c r="AI11" s="16">
        <f>IF(OR(AND(AI12=21,AI13&lt;20),AND(AI12=30,OR(AI13=29,AI13=28)),AND(AI12&gt;21,AI12-AI13=2)),1,0)</f>
        <v>0</v>
      </c>
      <c r="AJ11" s="16">
        <f>IF(OR(AND(AJ12=21,AJ13&lt;20),AND(AJ12=30,OR(AJ13=29,AJ13=28)),AND(AJ12&gt;21,AJ12-AJ13=2)),1,0)</f>
        <v>0</v>
      </c>
      <c r="AK11" s="16"/>
    </row>
    <row r="12" spans="1:84" ht="15" customHeight="1">
      <c r="A12" s="16"/>
      <c r="B12" s="15"/>
      <c r="H12" s="16"/>
      <c r="I12" s="16"/>
      <c r="J12" s="16">
        <f>IF(OR(AND(J11=21,J10&lt;20),AND(J11=30,OR(J10=29,J10=28)),AND(J11&gt;21,J11-J10=2)),1,0)</f>
        <v>0</v>
      </c>
      <c r="K12" s="16">
        <f>IF(OR(AND(K11=21,K10&lt;20),AND(K11=30,OR(K10=29,K10=28)),AND(K11&gt;21,K11-K10=2)),1,0)</f>
        <v>0</v>
      </c>
      <c r="L12" s="16">
        <f>IF(OR(AND(L11=21,L10&lt;20),AND(L11=30,OR(L10=29,L10=28)),AND(L11&gt;21,L11-L10=2)),1,0)</f>
        <v>0</v>
      </c>
      <c r="M12" s="25"/>
      <c r="N12" s="16"/>
      <c r="Y12" s="21"/>
      <c r="Z12" s="22">
        <f>IF(AA12&lt;&gt;"",VLOOKUP(AA12,O8:Z9,12,FALSE),"")</f>
      </c>
      <c r="AA12" s="18">
        <f>IF(AND(O8="Bye",O9="Bye"),"Bye",IF(OR(Y8=$G$5,O9="Bye"),O8,IF(OR(Y9=$G$5,O8="Bye"),O9,"")))</f>
      </c>
      <c r="AB12" s="18"/>
      <c r="AC12" s="18"/>
      <c r="AD12" s="18"/>
      <c r="AE12" s="18"/>
      <c r="AF12" s="50"/>
      <c r="AG12" s="51"/>
      <c r="AH12" s="35"/>
      <c r="AI12" s="35"/>
      <c r="AJ12" s="35"/>
      <c r="AK12" s="16">
        <f>SUM(AH11:AJ11)</f>
        <v>0</v>
      </c>
      <c r="AL12" s="25">
        <f>Z12</f>
      </c>
      <c r="CA12" s="19"/>
      <c r="CB12" s="19"/>
      <c r="CC12" s="19"/>
      <c r="CD12" s="19"/>
      <c r="CE12" s="19"/>
      <c r="CF12" s="19"/>
    </row>
    <row r="13" spans="1:84" ht="15" customHeight="1">
      <c r="A13" s="16"/>
      <c r="B13" s="15"/>
      <c r="H13" s="16"/>
      <c r="I13" s="16"/>
      <c r="J13" s="16">
        <f>IF(OR(AND(J14=21,J15&lt;20),AND(J14=30,OR(J15=29,J15=28)),AND(J14&gt;21,J14-J15=2)),1,0)</f>
        <v>0</v>
      </c>
      <c r="K13" s="16">
        <f>IF(OR(AND(K14=21,K15&lt;20),AND(K14=30,OR(K15=29,K15=28)),AND(K14&gt;21,K14-K15=2)),1,0)</f>
        <v>0</v>
      </c>
      <c r="L13" s="16">
        <f>IF(OR(AND(L14=21,L15&lt;20),AND(L14=30,OR(L15=29,L15=28)),AND(L14&gt;21,L14-L15=2)),1,0)</f>
        <v>0</v>
      </c>
      <c r="M13" s="16"/>
      <c r="N13" s="11"/>
      <c r="Y13" s="21"/>
      <c r="Z13" s="15">
        <f>IF(AA13&lt;&gt;"",VLOOKUP(AA13,O16:Z17,12,FALSE),"")</f>
      </c>
      <c r="AA13" s="12">
        <f>IF(AND(O16="Bye",O17="Bye"),"Bye",IF(OR(O17="Bye",Y16=$G$5),O16,IF(OR(Y17=$G$5,O16="Bye"),O17,"")))</f>
      </c>
      <c r="AF13" s="52"/>
      <c r="AG13" s="52"/>
      <c r="AH13" s="36"/>
      <c r="AI13" s="36"/>
      <c r="AJ13" s="36"/>
      <c r="AK13" s="20">
        <f>SUM(AH14:AJ14)</f>
        <v>0</v>
      </c>
      <c r="AL13" s="25">
        <f>Z13</f>
      </c>
      <c r="CA13" s="19"/>
      <c r="CB13" s="19"/>
      <c r="CC13" s="19"/>
      <c r="CD13" s="19"/>
      <c r="CE13" s="19"/>
      <c r="CF13" s="19"/>
    </row>
    <row r="14" spans="1:43" ht="15" customHeight="1">
      <c r="A14" s="16">
        <f>Setup!I16</f>
        <v>16</v>
      </c>
      <c r="B14" s="17" t="str">
        <f>IF(C14="Bye","","("&amp;A14&amp;")")</f>
        <v>(16)</v>
      </c>
      <c r="C14" s="18">
        <f>IF(AND(Setup!$B$2&gt;32,Setup!$B$2&lt;=64),IF(VLOOKUP(A14,Setup!$A$14:$B$77,2,FALSE)&lt;&gt;"",VLOOKUP(A14,Setup!$A$14:$B$77,2,FALSE),"Bye"),"")</f>
      </c>
      <c r="D14" s="18"/>
      <c r="E14" s="18"/>
      <c r="F14" s="18"/>
      <c r="G14" s="18"/>
      <c r="H14" s="50"/>
      <c r="I14" s="51"/>
      <c r="J14" s="35"/>
      <c r="K14" s="35"/>
      <c r="L14" s="35"/>
      <c r="M14" s="16">
        <f>SUM(J13:L13)</f>
        <v>0</v>
      </c>
      <c r="N14" s="16" t="str">
        <f>B14</f>
        <v>(16)</v>
      </c>
      <c r="Y14" s="21"/>
      <c r="AF14" s="16"/>
      <c r="AG14" s="16"/>
      <c r="AH14" s="16">
        <f>IF(OR(AND(AH13=21,AH12&lt;20),AND(AH13=30,OR(AH12=29,AH12=28)),AND(AH13&gt;21,AH13-AH12=2)),1,0)</f>
        <v>0</v>
      </c>
      <c r="AI14" s="16">
        <f>IF(OR(AND(AI13=21,AI12&lt;20),AND(AI13=30,OR(AI12=29,AI12=28)),AND(AI13&gt;21,AI13-AI12=2)),1,0)</f>
        <v>0</v>
      </c>
      <c r="AJ14" s="16">
        <f>IF(OR(AND(AJ13=21,AJ12&lt;20),AND(AJ13=30,OR(AJ12=29,AJ12=28)),AND(AJ13&gt;21,AJ13-AJ12=2)),1,0)</f>
        <v>0</v>
      </c>
      <c r="AK14" s="46"/>
      <c r="AL14" s="16"/>
      <c r="AM14" s="25"/>
      <c r="AN14" s="25"/>
      <c r="AO14" s="25"/>
      <c r="AP14" s="25"/>
      <c r="AQ14" s="25"/>
    </row>
    <row r="15" spans="1:60" ht="15" customHeight="1">
      <c r="A15" s="16">
        <f>Setup!J16</f>
        <v>49</v>
      </c>
      <c r="B15" s="17" t="str">
        <f>IF(C15="Bye","","("&amp;A15&amp;")")</f>
        <v>(49)</v>
      </c>
      <c r="C15" s="12">
        <f>IF(AND(Setup!$B$2&gt;32,Setup!$B$2&lt;=64),IF(VLOOKUP(A15,Setup!$A$14:$B$77,2,FALSE)&lt;&gt;"",VLOOKUP(A15,Setup!$A$14:$B$77,2,FALSE),"Bye"),"")</f>
      </c>
      <c r="H15" s="52"/>
      <c r="I15" s="52"/>
      <c r="J15" s="36"/>
      <c r="K15" s="36"/>
      <c r="L15" s="36"/>
      <c r="M15" s="20">
        <f>SUM(J16:L16)</f>
        <v>0</v>
      </c>
      <c r="N15" s="16" t="str">
        <f>B15</f>
        <v>(49)</v>
      </c>
      <c r="T15" s="16"/>
      <c r="U15" s="16"/>
      <c r="V15" s="16">
        <f>IF(OR(AND(V16=21,V17&lt;20),AND(V16=30,OR(V17=29,V17=28)),AND(V16&gt;21,V16-V17=2)),1,0)</f>
        <v>0</v>
      </c>
      <c r="W15" s="16">
        <f>IF(OR(AND(W16=21,W17&lt;20),AND(W16=30,OR(W17=29,W17=28)),AND(W16&gt;21,W16-W17=2)),1,0)</f>
        <v>0</v>
      </c>
      <c r="X15" s="16">
        <f>IF(OR(AND(X16=21,X17&lt;20),AND(X16=30,OR(X17=29,X17=28)),AND(X16&gt;21,X16-X17=2)),1,0)</f>
        <v>0</v>
      </c>
      <c r="Y15" s="46"/>
      <c r="AK15" s="21"/>
      <c r="AL15" s="12"/>
      <c r="BC15" s="19"/>
      <c r="BD15" s="19"/>
      <c r="BE15" s="19"/>
      <c r="BF15" s="19"/>
      <c r="BG15" s="19"/>
      <c r="BH15" s="19"/>
    </row>
    <row r="16" spans="1:60" ht="15" customHeight="1">
      <c r="A16" s="16"/>
      <c r="B16" s="15"/>
      <c r="H16" s="16"/>
      <c r="I16" s="16"/>
      <c r="J16" s="16">
        <f>IF(OR(AND(J15=21,J14&lt;20),AND(J15=30,OR(J14=29,J14=28)),AND(J15&gt;21,J15-J14=2)),1,0)</f>
        <v>0</v>
      </c>
      <c r="K16" s="16">
        <f>IF(OR(AND(K15=21,K14&lt;20),AND(K15=30,OR(K14=29,K14=28)),AND(K15&gt;21,K15-K14=2)),1,0)</f>
        <v>0</v>
      </c>
      <c r="L16" s="16">
        <f>IF(OR(AND(L15=21,L14&lt;20),AND(L15=30,OR(L14=29,L14=28)),AND(L15&gt;21,L15-L14=2)),1,0)</f>
        <v>0</v>
      </c>
      <c r="M16" s="46"/>
      <c r="N16" s="22">
        <f>IF(O16&lt;&gt;"",VLOOKUP(O16,C14:N15,12,FALSE),"")</f>
      </c>
      <c r="O16" s="18">
        <f>IF(AND(C14="Bye",C15="Bye"),"Bye",IF(OR(M14=$G$5,C15="Bye"),C14,IF(OR(M15=$G$5,C14="Bye"),C15,"")))</f>
      </c>
      <c r="P16" s="18"/>
      <c r="Q16" s="18"/>
      <c r="R16" s="18"/>
      <c r="S16" s="18"/>
      <c r="T16" s="50"/>
      <c r="U16" s="51"/>
      <c r="V16" s="35"/>
      <c r="W16" s="35"/>
      <c r="X16" s="35"/>
      <c r="Y16" s="23">
        <f>SUM(V15:X15)</f>
        <v>0</v>
      </c>
      <c r="Z16" s="16">
        <f>N16</f>
      </c>
      <c r="AK16" s="21"/>
      <c r="AL16" s="12"/>
      <c r="BC16" s="19"/>
      <c r="BD16" s="19"/>
      <c r="BE16" s="19"/>
      <c r="BF16" s="19"/>
      <c r="BG16" s="19"/>
      <c r="BH16" s="19"/>
    </row>
    <row r="17" spans="1:38" ht="15" customHeight="1">
      <c r="A17" s="16"/>
      <c r="B17" s="15"/>
      <c r="H17" s="16"/>
      <c r="I17" s="16"/>
      <c r="J17" s="16">
        <f>IF(OR(AND(J18=21,J19&lt;20),AND(J18=30,OR(J19=29,J19=28)),AND(J18&gt;21,J18-J19=2)),1,0)</f>
        <v>0</v>
      </c>
      <c r="K17" s="16">
        <f>IF(OR(AND(K18=21,K19&lt;20),AND(K18=30,OR(K19=29,K19=28)),AND(K18&gt;21,K18-K19=2)),1,0)</f>
        <v>0</v>
      </c>
      <c r="L17" s="16">
        <f>IF(OR(AND(L18=21,L19&lt;20),AND(L18=30,OR(L19=29,L19=28)),AND(L18&gt;21,L18-L19=2)),1,0)</f>
        <v>0</v>
      </c>
      <c r="M17" s="46"/>
      <c r="N17" s="15">
        <f>IF(O17&lt;&gt;"",VLOOKUP(O17,C18:N19,12,FALSE),"")</f>
      </c>
      <c r="O17" s="12">
        <f>IF(AND(C18="Bye",C19="Bye"),"Bye",IF(OR(M18=$G$5,C19="Bye"),C18,IF(OR(M19=$G$5,C18="Bye"),C19,"")))</f>
      </c>
      <c r="T17" s="52"/>
      <c r="U17" s="52"/>
      <c r="V17" s="36"/>
      <c r="W17" s="36"/>
      <c r="X17" s="36"/>
      <c r="Y17" s="24">
        <f>SUM(V18:X18)</f>
        <v>0</v>
      </c>
      <c r="Z17" s="16">
        <f>N17</f>
      </c>
      <c r="AK17" s="21"/>
      <c r="AL17" s="12"/>
    </row>
    <row r="18" spans="1:84" ht="15" customHeight="1">
      <c r="A18" s="16">
        <f>Setup!I17</f>
        <v>17</v>
      </c>
      <c r="B18" s="17" t="str">
        <f>IF(C18="Bye","","("&amp;A18&amp;")")</f>
        <v>(17)</v>
      </c>
      <c r="C18" s="18">
        <f>IF(AND(Setup!$B$2&gt;32,Setup!$B$2&lt;=64),IF(VLOOKUP(A18,Setup!$A$14:$B$77,2,FALSE)&lt;&gt;"",VLOOKUP(A18,Setup!$A$14:$B$77,2,FALSE),"Bye"),"")</f>
      </c>
      <c r="D18" s="18"/>
      <c r="E18" s="18"/>
      <c r="F18" s="18"/>
      <c r="G18" s="18"/>
      <c r="H18" s="50"/>
      <c r="I18" s="51"/>
      <c r="J18" s="35"/>
      <c r="K18" s="35"/>
      <c r="L18" s="35"/>
      <c r="M18" s="23">
        <f>SUM(J17:L17)</f>
        <v>0</v>
      </c>
      <c r="N18" s="16" t="str">
        <f>B18</f>
        <v>(17)</v>
      </c>
      <c r="T18" s="16"/>
      <c r="U18" s="16"/>
      <c r="V18" s="16">
        <f>IF(OR(AND(V17=21,V16&lt;20),AND(V17=30,OR(V16=29,V16=28)),AND(V17&gt;21,V17-V16=2)),1,0)</f>
        <v>0</v>
      </c>
      <c r="W18" s="16">
        <f>IF(OR(AND(W17=21,W16&lt;20),AND(W17=30,OR(W16=29,W16=28)),AND(W17&gt;21,W17-W16=2)),1,0)</f>
        <v>0</v>
      </c>
      <c r="X18" s="16">
        <f>IF(OR(AND(X17=21,X16&lt;20),AND(X17=30,OR(X16=29,X16=28)),AND(X17&gt;21,X17-X16=2)),1,0)</f>
        <v>0</v>
      </c>
      <c r="Y18" s="25"/>
      <c r="AK18" s="21"/>
      <c r="CA18" s="19"/>
      <c r="CB18" s="19"/>
      <c r="CC18" s="19"/>
      <c r="CD18" s="19"/>
      <c r="CE18" s="19"/>
      <c r="CF18" s="19"/>
    </row>
    <row r="19" spans="1:84" ht="15" customHeight="1">
      <c r="A19" s="16">
        <f>Setup!J17</f>
        <v>48</v>
      </c>
      <c r="B19" s="17" t="str">
        <f>IF(C19="Bye","","("&amp;A19&amp;")")</f>
        <v>(48)</v>
      </c>
      <c r="C19" s="12">
        <f>IF(AND(Setup!$B$2&gt;32,Setup!$B$2&lt;=64),IF(VLOOKUP(A19,Setup!$A$14:$B$77,2,FALSE)&lt;&gt;"",VLOOKUP(A19,Setup!$A$14:$B$77,2,FALSE),"Bye"),"")</f>
      </c>
      <c r="H19" s="52"/>
      <c r="I19" s="52"/>
      <c r="J19" s="36"/>
      <c r="K19" s="36"/>
      <c r="L19" s="36"/>
      <c r="M19" s="24">
        <f>SUM(J20:L20)</f>
        <v>0</v>
      </c>
      <c r="N19" s="16" t="str">
        <f>B19</f>
        <v>(48)</v>
      </c>
      <c r="Y19" s="11"/>
      <c r="Z19" s="11"/>
      <c r="AK19" s="21"/>
      <c r="AL19" s="12"/>
      <c r="AM19" s="12"/>
      <c r="AN19" s="12"/>
      <c r="AO19" s="12"/>
      <c r="AP19" s="12"/>
      <c r="AQ19" s="12"/>
      <c r="AR19" s="16"/>
      <c r="AS19" s="16"/>
      <c r="AT19" s="16">
        <f>IF(OR(AND(AT20=21,AT21&lt;20),AND(AT20=30,OR(AT21=29,AT21=28)),AND(AT20&gt;21,AT20-AT21=2)),1,0)</f>
        <v>0</v>
      </c>
      <c r="AU19" s="16">
        <f>IF(OR(AND(AU20=21,AU21&lt;20),AND(AU20=30,OR(AU21=29,AU21=28)),AND(AU20&gt;21,AU20-AU21=2)),1,0)</f>
        <v>0</v>
      </c>
      <c r="AV19" s="16">
        <f>IF(OR(AND(AV20=21,AV21&lt;20),AND(AV20=30,OR(AV21=29,AV21=28)),AND(AV20&gt;21,AV20-AV21=2)),1,0)</f>
        <v>0</v>
      </c>
      <c r="AW19" s="16"/>
      <c r="CA19" s="19"/>
      <c r="CB19" s="19"/>
      <c r="CC19" s="19"/>
      <c r="CD19" s="19"/>
      <c r="CE19" s="19"/>
      <c r="CF19" s="19"/>
    </row>
    <row r="20" spans="1:50" ht="15" customHeight="1">
      <c r="A20" s="16"/>
      <c r="B20" s="15"/>
      <c r="H20" s="16"/>
      <c r="I20" s="16"/>
      <c r="J20" s="16">
        <f>IF(OR(AND(J19=21,J18&lt;20),AND(J19=30,OR(J18=29,J18=28)),AND(J19&gt;21,J19-J18=2)),1,0)</f>
        <v>0</v>
      </c>
      <c r="K20" s="16">
        <f>IF(OR(AND(K19=21,K18&lt;20),AND(K19=30,OR(K18=29,K18=28)),AND(K19&gt;21,K19-K18=2)),1,0)</f>
        <v>0</v>
      </c>
      <c r="L20" s="16">
        <f>IF(OR(AND(L19=21,L18&lt;20),AND(L19=30,OR(L18=29,L18=28)),AND(L19&gt;21,L19-L18=2)),1,0)</f>
        <v>0</v>
      </c>
      <c r="M20" s="25"/>
      <c r="AK20" s="21"/>
      <c r="AL20" s="22">
        <f>IF(AM20&lt;&gt;"",VLOOKUP(AM20,AA12:AL13,12,FALSE),"")</f>
      </c>
      <c r="AM20" s="18">
        <f>IF(AK12=$G$5,AA12,IF(AK13=$G$5,AA13,""))</f>
      </c>
      <c r="AN20" s="18"/>
      <c r="AO20" s="18"/>
      <c r="AP20" s="18"/>
      <c r="AQ20" s="18"/>
      <c r="AR20" s="50"/>
      <c r="AS20" s="51"/>
      <c r="AT20" s="35"/>
      <c r="AU20" s="35"/>
      <c r="AV20" s="35"/>
      <c r="AW20" s="16">
        <f>SUM(AT19:AV19)</f>
        <v>0</v>
      </c>
      <c r="AX20" s="25">
        <f>AL20</f>
      </c>
    </row>
    <row r="21" spans="1:72" ht="15" customHeight="1">
      <c r="A21" s="16"/>
      <c r="B21" s="15"/>
      <c r="H21" s="16"/>
      <c r="I21" s="16"/>
      <c r="J21" s="16">
        <f>IF(OR(AND(J22=21,J23&lt;20),AND(J22=30,OR(J23=29,J23=28)),AND(J22&gt;21,J22-J23=2)),1,0)</f>
        <v>0</v>
      </c>
      <c r="K21" s="16">
        <f>IF(OR(AND(K22=21,K23&lt;20),AND(K22=30,OR(K23=29,K23=28)),AND(K22&gt;21,K22-K23=2)),1,0)</f>
        <v>0</v>
      </c>
      <c r="L21" s="16">
        <f>IF(OR(AND(L22=21,L23&lt;20),AND(L22=30,OR(L23=29,L23=28)),AND(L22&gt;21,L22-L23=2)),1,0)</f>
        <v>0</v>
      </c>
      <c r="M21" s="16"/>
      <c r="AK21" s="21"/>
      <c r="AL21" s="15">
        <f>IF(AM21&lt;&gt;"",VLOOKUP(AM21,AA28:AL29,12,FALSE),"")</f>
      </c>
      <c r="AM21" s="12">
        <f>IF(AK28=$G$5,AA28,IF(AK29=$G$5,AA29,""))</f>
      </c>
      <c r="AN21" s="12"/>
      <c r="AO21" s="12"/>
      <c r="AP21" s="12"/>
      <c r="AQ21" s="12"/>
      <c r="AR21" s="52"/>
      <c r="AS21" s="52"/>
      <c r="AT21" s="36"/>
      <c r="AU21" s="36"/>
      <c r="AV21" s="36"/>
      <c r="AW21" s="20">
        <f>SUM(AT22:AV22)</f>
        <v>0</v>
      </c>
      <c r="AX21" s="25">
        <f>AL21</f>
      </c>
      <c r="BO21" s="19"/>
      <c r="BP21" s="19"/>
      <c r="BQ21" s="19"/>
      <c r="BR21" s="19"/>
      <c r="BS21" s="19"/>
      <c r="BT21" s="19"/>
    </row>
    <row r="22" spans="1:72" ht="15" customHeight="1">
      <c r="A22" s="16">
        <f>Setup!I18</f>
        <v>9</v>
      </c>
      <c r="B22" s="17" t="str">
        <f>IF(C22="Bye","","("&amp;A22&amp;")")</f>
        <v>(9)</v>
      </c>
      <c r="C22" s="18">
        <f>IF(AND(Setup!$B$2&gt;32,Setup!$B$2&lt;=64),IF(VLOOKUP(A22,Setup!$A$14:$B$77,2,FALSE)&lt;&gt;"",VLOOKUP(A22,Setup!$A$14:$B$77,2,FALSE),"Bye"),"")</f>
      </c>
      <c r="D22" s="18"/>
      <c r="E22" s="18"/>
      <c r="F22" s="18"/>
      <c r="G22" s="18"/>
      <c r="H22" s="50"/>
      <c r="I22" s="51"/>
      <c r="J22" s="35"/>
      <c r="K22" s="35"/>
      <c r="L22" s="35"/>
      <c r="M22" s="16">
        <f>SUM(J21:L21)</f>
        <v>0</v>
      </c>
      <c r="N22" s="16" t="str">
        <f>B22</f>
        <v>(9)</v>
      </c>
      <c r="AK22" s="21"/>
      <c r="AL22" s="12"/>
      <c r="AM22" s="12"/>
      <c r="AN22" s="12"/>
      <c r="AO22" s="12"/>
      <c r="AP22" s="12"/>
      <c r="AQ22" s="12"/>
      <c r="AR22" s="16"/>
      <c r="AS22" s="16"/>
      <c r="AT22" s="16">
        <f>IF(OR(AND(AT21=21,AT20&lt;20),AND(AT21=30,OR(AT20=29,AT20=28)),AND(AT21&gt;21,AT21-AT20=2)),1,0)</f>
        <v>0</v>
      </c>
      <c r="AU22" s="16">
        <f>IF(OR(AND(AU21=21,AU20&lt;20),AND(AU21=30,OR(AU20=29,AU20=28)),AND(AU21&gt;21,AU21-AU20=2)),1,0)</f>
        <v>0</v>
      </c>
      <c r="AV22" s="16">
        <f>IF(OR(AND(AV21=21,AV20&lt;20),AND(AV21=30,OR(AV20=29,AV20=28)),AND(AV21&gt;21,AV21-AV20=2)),1,0)</f>
        <v>0</v>
      </c>
      <c r="AW22" s="46"/>
      <c r="BO22" s="19"/>
      <c r="BP22" s="19"/>
      <c r="BQ22" s="19"/>
      <c r="BR22" s="19"/>
      <c r="BS22" s="19"/>
      <c r="BT22" s="19"/>
    </row>
    <row r="23" spans="1:49" ht="15" customHeight="1">
      <c r="A23" s="16">
        <f>Setup!J18</f>
        <v>56</v>
      </c>
      <c r="B23" s="17" t="str">
        <f>IF(C23="Bye","","("&amp;A23&amp;")")</f>
        <v>(56)</v>
      </c>
      <c r="C23" s="12">
        <f>IF(AND(Setup!$B$2&gt;32,Setup!$B$2&lt;=64),IF(VLOOKUP(A23,Setup!$A$14:$B$77,2,FALSE)&lt;&gt;"",VLOOKUP(A23,Setup!$A$14:$B$77,2,FALSE),"Bye"),"")</f>
      </c>
      <c r="H23" s="52"/>
      <c r="I23" s="52"/>
      <c r="J23" s="36"/>
      <c r="K23" s="36"/>
      <c r="L23" s="36"/>
      <c r="M23" s="20">
        <f>SUM(J24:L24)</f>
        <v>0</v>
      </c>
      <c r="N23" s="16" t="str">
        <f>B23</f>
        <v>(56)</v>
      </c>
      <c r="T23" s="16"/>
      <c r="U23" s="16"/>
      <c r="V23" s="16">
        <f>IF(OR(AND(V24=21,V25&lt;20),AND(V24=30,OR(V25=29,V25=28)),AND(V24&gt;21,V24-V25=2)),1,0)</f>
        <v>0</v>
      </c>
      <c r="W23" s="16">
        <f>IF(OR(AND(W24=21,W25&lt;20),AND(W24=30,OR(W25=29,W25=28)),AND(W24&gt;21,W24-W25=2)),1,0)</f>
        <v>0</v>
      </c>
      <c r="X23" s="16">
        <f>IF(OR(AND(X24=21,X25&lt;20),AND(X24=30,OR(X25=29,X25=28)),AND(X24&gt;21,X24-X25=2)),1,0)</f>
        <v>0</v>
      </c>
      <c r="Y23" s="16"/>
      <c r="Z23" s="16"/>
      <c r="AK23" s="21"/>
      <c r="AW23" s="21"/>
    </row>
    <row r="24" spans="1:84" ht="15" customHeight="1">
      <c r="A24" s="16"/>
      <c r="B24" s="15"/>
      <c r="H24" s="16"/>
      <c r="I24" s="16"/>
      <c r="J24" s="16">
        <f>IF(OR(AND(J23=21,J22&lt;20),AND(J23=30,OR(J22=29,J22=28)),AND(J23&gt;21,J23-J22=2)),1,0)</f>
        <v>0</v>
      </c>
      <c r="K24" s="16">
        <f>IF(OR(AND(K23=21,K22&lt;20),AND(K23=30,OR(K22=29,K22=28)),AND(K23&gt;21,K23-K22=2)),1,0)</f>
        <v>0</v>
      </c>
      <c r="L24" s="16">
        <f>IF(OR(AND(L23=21,L22&lt;20),AND(L23=30,OR(L22=29,L22=28)),AND(L23&gt;21,L23-L22=2)),1,0)</f>
        <v>0</v>
      </c>
      <c r="M24" s="46"/>
      <c r="N24" s="22">
        <f>IF(O24&lt;&gt;"",VLOOKUP(O24,C22:N23,12,FALSE),"")</f>
      </c>
      <c r="O24" s="18">
        <f>IF(AND(C22="Bye",C23="Bye"),"Bye",IF(OR(M22=$G$5,C23="Bye"),C22,IF(OR(M23=$G$5,C22="Bye"),C23,"")))</f>
      </c>
      <c r="P24" s="18"/>
      <c r="Q24" s="18"/>
      <c r="R24" s="18"/>
      <c r="S24" s="18"/>
      <c r="T24" s="50"/>
      <c r="U24" s="51"/>
      <c r="V24" s="35"/>
      <c r="W24" s="35"/>
      <c r="X24" s="35"/>
      <c r="Y24" s="16">
        <f>SUM(V23:X23)</f>
        <v>0</v>
      </c>
      <c r="Z24" s="16">
        <f>N24</f>
      </c>
      <c r="AK24" s="21"/>
      <c r="AW24" s="21"/>
      <c r="CA24" s="19"/>
      <c r="CB24" s="19"/>
      <c r="CC24" s="19"/>
      <c r="CD24" s="19"/>
      <c r="CE24" s="19"/>
      <c r="CF24" s="19"/>
    </row>
    <row r="25" spans="1:84" ht="15" customHeight="1">
      <c r="A25" s="16"/>
      <c r="B25" s="15"/>
      <c r="H25" s="16"/>
      <c r="I25" s="16"/>
      <c r="J25" s="16">
        <f>IF(OR(AND(J26=21,J27&lt;20),AND(J26=30,OR(J27=29,J27=28)),AND(J26&gt;21,J26-J27=2)),1,0)</f>
        <v>0</v>
      </c>
      <c r="K25" s="16">
        <f>IF(OR(AND(K26=21,K27&lt;20),AND(K26=30,OR(K27=29,K27=28)),AND(K26&gt;21,K26-K27=2)),1,0)</f>
        <v>0</v>
      </c>
      <c r="L25" s="16">
        <f>IF(OR(AND(L26=21,L27&lt;20),AND(L26=30,OR(L27=29,L27=28)),AND(L26&gt;21,L26-L27=2)),1,0)</f>
        <v>0</v>
      </c>
      <c r="M25" s="46"/>
      <c r="N25" s="15">
        <f>IF(O25&lt;&gt;"",VLOOKUP(O25,C26:N27,12,FALSE),"")</f>
      </c>
      <c r="O25" s="12">
        <f>IF(AND(C26="Bye",C27="Bye"),"Bye",IF(OR(M26=$G$5,C27="Bye"),C26,IF(OR(M27=$G$5,C26="Bye"),C27,"")))</f>
      </c>
      <c r="T25" s="52"/>
      <c r="U25" s="52"/>
      <c r="V25" s="36"/>
      <c r="W25" s="36"/>
      <c r="X25" s="36"/>
      <c r="Y25" s="20">
        <f>SUM(V26:X26)</f>
        <v>0</v>
      </c>
      <c r="Z25" s="16">
        <f>N25</f>
      </c>
      <c r="AK25" s="21"/>
      <c r="AW25" s="21"/>
      <c r="CA25" s="19"/>
      <c r="CB25" s="19"/>
      <c r="CC25" s="19"/>
      <c r="CD25" s="19"/>
      <c r="CE25" s="19"/>
      <c r="CF25" s="19"/>
    </row>
    <row r="26" spans="1:50" ht="15" customHeight="1">
      <c r="A26" s="16">
        <f>Setup!I19</f>
        <v>24</v>
      </c>
      <c r="B26" s="17" t="str">
        <f>IF(C26="Bye","","("&amp;A26&amp;")")</f>
        <v>(24)</v>
      </c>
      <c r="C26" s="18">
        <f>IF(AND(Setup!$B$2&gt;32,Setup!$B$2&lt;=64),IF(VLOOKUP(A26,Setup!$A$14:$B$77,2,FALSE)&lt;&gt;"",VLOOKUP(A26,Setup!$A$14:$B$77,2,FALSE),"Bye"),"")</f>
      </c>
      <c r="D26" s="18"/>
      <c r="E26" s="18"/>
      <c r="F26" s="18"/>
      <c r="G26" s="18"/>
      <c r="H26" s="50"/>
      <c r="I26" s="51"/>
      <c r="J26" s="35"/>
      <c r="K26" s="35"/>
      <c r="L26" s="35"/>
      <c r="M26" s="23">
        <f>SUM(J25:L25)</f>
        <v>0</v>
      </c>
      <c r="N26" s="16" t="str">
        <f>B26</f>
        <v>(24)</v>
      </c>
      <c r="T26" s="16"/>
      <c r="U26" s="16"/>
      <c r="V26" s="16">
        <f>IF(OR(AND(V25=21,V24&lt;20),AND(V25=30,OR(V24=29,V24=28)),AND(V25&gt;21,V25-V24=2)),1,0)</f>
        <v>0</v>
      </c>
      <c r="W26" s="16">
        <f>IF(OR(AND(W25=21,W24&lt;20),AND(W25=30,OR(W24=29,W24=28)),AND(W25&gt;21,W25-W24=2)),1,0)</f>
        <v>0</v>
      </c>
      <c r="X26" s="16">
        <f>IF(OR(AND(X25=21,X24&lt;20),AND(X25=30,OR(X24=29,X24=28)),AND(X25&gt;21,X25-X24=2)),1,0)</f>
        <v>0</v>
      </c>
      <c r="Y26" s="46"/>
      <c r="AK26" s="21"/>
      <c r="AW26" s="21"/>
      <c r="AX26" s="12"/>
    </row>
    <row r="27" spans="1:50" ht="15" customHeight="1">
      <c r="A27" s="16">
        <f>Setup!J19</f>
        <v>41</v>
      </c>
      <c r="B27" s="17" t="str">
        <f>IF(C27="Bye","","("&amp;A27&amp;")")</f>
        <v>(41)</v>
      </c>
      <c r="C27" s="12">
        <f>IF(AND(Setup!$B$2&gt;32,Setup!$B$2&lt;=64),IF(VLOOKUP(A27,Setup!$A$14:$B$77,2,FALSE)&lt;&gt;"",VLOOKUP(A27,Setup!$A$14:$B$77,2,FALSE),"Bye"),"")</f>
      </c>
      <c r="H27" s="52"/>
      <c r="I27" s="52"/>
      <c r="J27" s="36"/>
      <c r="K27" s="36"/>
      <c r="L27" s="36"/>
      <c r="M27" s="24">
        <f>SUM(J28:L28)</f>
        <v>0</v>
      </c>
      <c r="N27" s="16" t="str">
        <f>B27</f>
        <v>(41)</v>
      </c>
      <c r="Y27" s="21"/>
      <c r="AF27" s="16"/>
      <c r="AG27" s="16"/>
      <c r="AH27" s="16">
        <f>IF(OR(AND(AH28=21,AH29&lt;20),AND(AH28=30,OR(AH29=29,AH29=28)),AND(AH28&gt;21,AH28-AH29=2)),1,0)</f>
        <v>0</v>
      </c>
      <c r="AI27" s="16">
        <f>IF(OR(AND(AI28=21,AI29&lt;20),AND(AI28=30,OR(AI29=29,AI29=28)),AND(AI28&gt;21,AI28-AI29=2)),1,0)</f>
        <v>0</v>
      </c>
      <c r="AJ27" s="16">
        <f>IF(OR(AND(AJ28=21,AJ29&lt;20),AND(AJ28=30,OR(AJ29=29,AJ29=28)),AND(AJ28&gt;21,AJ28-AJ29=2)),1,0)</f>
        <v>0</v>
      </c>
      <c r="AK27" s="46"/>
      <c r="AW27" s="21"/>
      <c r="AX27" s="12"/>
    </row>
    <row r="28" spans="1:49" ht="15" customHeight="1">
      <c r="A28" s="16"/>
      <c r="B28" s="15"/>
      <c r="H28" s="16"/>
      <c r="I28" s="16"/>
      <c r="J28" s="16">
        <f>IF(OR(AND(J27=21,J26&lt;20),AND(J27=30,OR(J26=29,J26=28)),AND(J27&gt;21,J27-J26=2)),1,0)</f>
        <v>0</v>
      </c>
      <c r="K28" s="16">
        <f>IF(OR(AND(K27=21,K26&lt;20),AND(K27=30,OR(K26=29,K26=28)),AND(K27&gt;21,K27-K26=2)),1,0)</f>
        <v>0</v>
      </c>
      <c r="L28" s="16">
        <f>IF(OR(AND(L27=21,L26&lt;20),AND(L27=30,OR(L26=29,L26=28)),AND(L27&gt;21,L27-L26=2)),1,0)</f>
        <v>0</v>
      </c>
      <c r="M28" s="25"/>
      <c r="N28" s="16"/>
      <c r="Y28" s="21"/>
      <c r="Z28" s="22">
        <f>IF(AA28&lt;&gt;"",VLOOKUP(AA28,O24:Z25,12,FALSE),"")</f>
      </c>
      <c r="AA28" s="18">
        <f>IF(AND(O24="Bye",O25="Bye"),"Bye",IF(OR(Y24=$G$5,O25="Bye"),O24,IF(OR(Y25=$G$5,O24="Bye"),O25,"")))</f>
      </c>
      <c r="AB28" s="18"/>
      <c r="AC28" s="18"/>
      <c r="AD28" s="18"/>
      <c r="AE28" s="18"/>
      <c r="AF28" s="50"/>
      <c r="AG28" s="51"/>
      <c r="AH28" s="35"/>
      <c r="AI28" s="35"/>
      <c r="AJ28" s="35"/>
      <c r="AK28" s="23">
        <f>SUM(AH27:AJ27)</f>
        <v>0</v>
      </c>
      <c r="AL28" s="25">
        <f>Z28</f>
      </c>
      <c r="AW28" s="21"/>
    </row>
    <row r="29" spans="1:49" ht="15" customHeight="1">
      <c r="A29" s="16"/>
      <c r="B29" s="15"/>
      <c r="H29" s="16"/>
      <c r="I29" s="16"/>
      <c r="J29" s="16">
        <f>IF(OR(AND(J30=21,J31&lt;20),AND(J30=30,OR(J31=29,J31=28)),AND(J30&gt;21,J30-J31=2)),1,0)</f>
        <v>0</v>
      </c>
      <c r="K29" s="16">
        <f>IF(OR(AND(K30=21,K31&lt;20),AND(K30=30,OR(K31=29,K31=28)),AND(K30&gt;21,K30-K31=2)),1,0)</f>
        <v>0</v>
      </c>
      <c r="L29" s="16">
        <f>IF(OR(AND(L30=21,L31&lt;20),AND(L30=30,OR(L31=29,L31=28)),AND(L30&gt;21,L30-L31=2)),1,0)</f>
        <v>0</v>
      </c>
      <c r="M29" s="16"/>
      <c r="N29" s="11"/>
      <c r="Y29" s="21"/>
      <c r="Z29" s="15">
        <f>IF(AA29&lt;&gt;"",VLOOKUP(AA29,O32:Z33,12,FALSE),"")</f>
      </c>
      <c r="AA29" s="12">
        <f>IF(AND(O32="Bye",O33="Bye"),"Bye",IF(OR(O33="Bye",Y32=$G$5),O32,IF(OR(Y33=$G$5,O32="Bye"),O33,"")))</f>
      </c>
      <c r="AF29" s="52"/>
      <c r="AG29" s="52"/>
      <c r="AH29" s="36"/>
      <c r="AI29" s="36"/>
      <c r="AJ29" s="36"/>
      <c r="AK29" s="24">
        <f>SUM(AH30:AJ30)</f>
        <v>0</v>
      </c>
      <c r="AL29" s="25">
        <f>Z29</f>
      </c>
      <c r="AW29" s="21"/>
    </row>
    <row r="30" spans="1:84" ht="15" customHeight="1">
      <c r="A30" s="16">
        <f>Setup!I20</f>
        <v>25</v>
      </c>
      <c r="B30" s="17" t="str">
        <f>IF(C30="Bye","","("&amp;A30&amp;")")</f>
        <v>(25)</v>
      </c>
      <c r="C30" s="18">
        <f>IF(AND(Setup!$B$2&gt;32,Setup!$B$2&lt;=64),IF(VLOOKUP(A30,Setup!$A$14:$B$77,2,FALSE)&lt;&gt;"",VLOOKUP(A30,Setup!$A$14:$B$77,2,FALSE),"Bye"),"")</f>
      </c>
      <c r="D30" s="18"/>
      <c r="E30" s="18"/>
      <c r="F30" s="18"/>
      <c r="G30" s="18"/>
      <c r="H30" s="50"/>
      <c r="I30" s="51"/>
      <c r="J30" s="35"/>
      <c r="K30" s="35"/>
      <c r="L30" s="35"/>
      <c r="M30" s="16">
        <f>SUM(J29:L29)</f>
        <v>0</v>
      </c>
      <c r="N30" s="16" t="str">
        <f>B30</f>
        <v>(25)</v>
      </c>
      <c r="Y30" s="21"/>
      <c r="AF30" s="16"/>
      <c r="AG30" s="16"/>
      <c r="AH30" s="16">
        <f>IF(OR(AND(AH29=21,AH28&lt;20),AND(AH29=30,OR(AH28=29,AH28=28)),AND(AH29&gt;21,AH29-AH28=2)),1,0)</f>
        <v>0</v>
      </c>
      <c r="AI30" s="16">
        <f>IF(OR(AND(AI29=21,AI28&lt;20),AND(AI29=30,OR(AI28=29,AI28=28)),AND(AI29&gt;21,AI29-AI28=2)),1,0)</f>
        <v>0</v>
      </c>
      <c r="AJ30" s="16">
        <f>IF(OR(AND(AJ29=21,AJ28&lt;20),AND(AJ29=30,OR(AJ28=29,AJ28=28)),AND(AJ29&gt;21,AJ29-AJ28=2)),1,0)</f>
        <v>0</v>
      </c>
      <c r="AK30" s="25"/>
      <c r="AW30" s="21"/>
      <c r="CA30" s="19"/>
      <c r="CB30" s="19"/>
      <c r="CC30" s="19"/>
      <c r="CD30" s="19"/>
      <c r="CE30" s="19"/>
      <c r="CF30" s="19"/>
    </row>
    <row r="31" spans="1:84" ht="15" customHeight="1">
      <c r="A31" s="16">
        <f>Setup!J20</f>
        <v>40</v>
      </c>
      <c r="B31" s="17" t="str">
        <f>IF(C31="Bye","","("&amp;A31&amp;")")</f>
        <v>(40)</v>
      </c>
      <c r="C31" s="12">
        <f>IF(AND(Setup!$B$2&gt;32,Setup!$B$2&lt;=64),IF(VLOOKUP(A31,Setup!$A$14:$B$77,2,FALSE)&lt;&gt;"",VLOOKUP(A31,Setup!$A$14:$B$77,2,FALSE),"Bye"),"")</f>
      </c>
      <c r="H31" s="52"/>
      <c r="I31" s="52"/>
      <c r="J31" s="36"/>
      <c r="K31" s="36"/>
      <c r="L31" s="36"/>
      <c r="M31" s="20">
        <f>SUM(J32:L32)</f>
        <v>0</v>
      </c>
      <c r="N31" s="16" t="str">
        <f>B31</f>
        <v>(40)</v>
      </c>
      <c r="T31" s="16"/>
      <c r="U31" s="16"/>
      <c r="V31" s="16">
        <f>IF(OR(AND(V32=21,V33&lt;20),AND(V32=30,OR(V33=29,V33=28)),AND(V32&gt;21,V32-V33=2)),1,0)</f>
        <v>0</v>
      </c>
      <c r="W31" s="16">
        <f>IF(OR(AND(W32=21,W33&lt;20),AND(W32=30,OR(W33=29,W33=28)),AND(W32&gt;21,W32-W33=2)),1,0)</f>
        <v>0</v>
      </c>
      <c r="X31" s="16">
        <f>IF(OR(AND(X32=21,X33&lt;20),AND(X32=30,OR(X33=29,X33=28)),AND(X32&gt;21,X32-X33=2)),1,0)</f>
        <v>0</v>
      </c>
      <c r="Y31" s="46"/>
      <c r="AK31" s="11"/>
      <c r="AW31" s="21"/>
      <c r="CA31" s="19"/>
      <c r="CB31" s="19"/>
      <c r="CC31" s="19"/>
      <c r="CD31" s="19"/>
      <c r="CE31" s="19"/>
      <c r="CF31" s="19"/>
    </row>
    <row r="32" spans="1:49" ht="15" customHeight="1">
      <c r="A32" s="16"/>
      <c r="B32" s="15"/>
      <c r="H32" s="16"/>
      <c r="I32" s="16"/>
      <c r="J32" s="16">
        <f>IF(OR(AND(J31=21,J30&lt;20),AND(J31=30,OR(J30=29,J30=28)),AND(J31&gt;21,J31-J30=2)),1,0)</f>
        <v>0</v>
      </c>
      <c r="K32" s="16">
        <f>IF(OR(AND(K31=21,K30&lt;20),AND(K31=30,OR(K30=29,K30=28)),AND(K31&gt;21,K31-K30=2)),1,0)</f>
        <v>0</v>
      </c>
      <c r="L32" s="16">
        <f>IF(OR(AND(L31=21,L30&lt;20),AND(L31=30,OR(L30=29,L30=28)),AND(L31&gt;21,L31-L30=2)),1,0)</f>
        <v>0</v>
      </c>
      <c r="M32" s="46"/>
      <c r="N32" s="22">
        <f>IF(O32&lt;&gt;"",VLOOKUP(O32,C30:N31,12,FALSE),"")</f>
      </c>
      <c r="O32" s="18">
        <f>IF(AND(C30="Bye",C31="Bye"),"Bye",IF(OR(M30=$G$5,C31="Bye"),C30,IF(OR(M31=$G$5,C30="Bye"),C31,"")))</f>
      </c>
      <c r="P32" s="18"/>
      <c r="Q32" s="18"/>
      <c r="R32" s="18"/>
      <c r="S32" s="18"/>
      <c r="T32" s="50"/>
      <c r="U32" s="51"/>
      <c r="V32" s="35"/>
      <c r="W32" s="35"/>
      <c r="X32" s="35"/>
      <c r="Y32" s="23">
        <f>SUM(V31:X31)</f>
        <v>0</v>
      </c>
      <c r="Z32" s="16">
        <f>N32</f>
      </c>
      <c r="AK32" s="11"/>
      <c r="AW32" s="21"/>
    </row>
    <row r="33" spans="1:72" ht="15" customHeight="1">
      <c r="A33" s="16"/>
      <c r="B33" s="15"/>
      <c r="H33" s="16"/>
      <c r="I33" s="16"/>
      <c r="J33" s="16">
        <f>IF(OR(AND(J34=21,J35&lt;20),AND(J34=30,OR(J35=29,J35=28)),AND(J34&gt;21,J34-J35=2)),1,0)</f>
        <v>0</v>
      </c>
      <c r="K33" s="16">
        <f>IF(OR(AND(K34=21,K35&lt;20),AND(K34=30,OR(K35=29,K35=28)),AND(K34&gt;21,K34-K35=2)),1,0)</f>
        <v>0</v>
      </c>
      <c r="L33" s="16">
        <f>IF(OR(AND(L34=21,L35&lt;20),AND(L34=30,OR(L35=29,L35=28)),AND(L34&gt;21,L34-L35=2)),1,0)</f>
        <v>0</v>
      </c>
      <c r="M33" s="46"/>
      <c r="N33" s="15">
        <f>IF(O33&lt;&gt;"",VLOOKUP(O33,C34:N35,12,FALSE),"")</f>
      </c>
      <c r="O33" s="12">
        <f>IF(AND(C34="Bye",C35="Bye"),"Bye",IF(OR(M34=$G$5,C35="Bye"),C34,IF(OR(M35=$G$5,C34="Bye"),C35,"")))</f>
      </c>
      <c r="T33" s="52"/>
      <c r="U33" s="52"/>
      <c r="V33" s="36"/>
      <c r="W33" s="36"/>
      <c r="X33" s="36"/>
      <c r="Y33" s="24">
        <f>SUM(V34:X34)</f>
        <v>0</v>
      </c>
      <c r="Z33" s="16">
        <f>N33</f>
      </c>
      <c r="AK33" s="11"/>
      <c r="AM33" s="45"/>
      <c r="AN33" s="45"/>
      <c r="AO33" s="45"/>
      <c r="AP33" s="45"/>
      <c r="AQ33" s="45"/>
      <c r="AR33" s="45"/>
      <c r="AS33" s="45"/>
      <c r="AT33" s="45"/>
      <c r="AU33" s="45"/>
      <c r="AV33" s="45"/>
      <c r="AW33" s="21"/>
      <c r="BO33" s="19"/>
      <c r="BP33" s="19"/>
      <c r="BQ33" s="19"/>
      <c r="BR33" s="19"/>
      <c r="BS33" s="19"/>
      <c r="BT33" s="19"/>
    </row>
    <row r="34" spans="1:72" ht="15" customHeight="1">
      <c r="A34" s="16">
        <f>Setup!I21</f>
        <v>8</v>
      </c>
      <c r="B34" s="17" t="str">
        <f>IF(C34="Bye","","("&amp;A34&amp;")")</f>
        <v>(8)</v>
      </c>
      <c r="C34" s="18">
        <f>IF(AND(Setup!$B$2&gt;32,Setup!$B$2&lt;=64),IF(VLOOKUP(A34,Setup!$A$14:$B$77,2,FALSE)&lt;&gt;"",VLOOKUP(A34,Setup!$A$14:$B$77,2,FALSE),"Bye"),"")</f>
      </c>
      <c r="D34" s="18"/>
      <c r="E34" s="18"/>
      <c r="F34" s="18"/>
      <c r="G34" s="18"/>
      <c r="H34" s="50"/>
      <c r="I34" s="51"/>
      <c r="J34" s="35"/>
      <c r="K34" s="35"/>
      <c r="L34" s="35"/>
      <c r="M34" s="23">
        <f>SUM(J33:L33)</f>
        <v>0</v>
      </c>
      <c r="N34" s="16" t="str">
        <f>B34</f>
        <v>(8)</v>
      </c>
      <c r="T34" s="16"/>
      <c r="U34" s="16"/>
      <c r="V34" s="16">
        <f>IF(OR(AND(V33=21,V32&lt;20),AND(V33=30,OR(V32=29,V32=28)),AND(V33&gt;21,V33-V32=2)),1,0)</f>
        <v>0</v>
      </c>
      <c r="W34" s="16">
        <f>IF(OR(AND(W33=21,W32&lt;20),AND(W33=30,OR(W32=29,W32=28)),AND(W33&gt;21,W33-W32=2)),1,0)</f>
        <v>0</v>
      </c>
      <c r="X34" s="16">
        <f>IF(OR(AND(X33=21,X32&lt;20),AND(X33=30,OR(X32=29,X32=28)),AND(X33&gt;21,X33-X32=2)),1,0)</f>
        <v>0</v>
      </c>
      <c r="Y34" s="25"/>
      <c r="AK34" s="11"/>
      <c r="AM34" s="43"/>
      <c r="AN34" s="43"/>
      <c r="AO34" s="43"/>
      <c r="AP34" s="43"/>
      <c r="AQ34" s="44"/>
      <c r="AR34" s="44"/>
      <c r="AS34" s="44"/>
      <c r="AT34" s="44"/>
      <c r="AU34" s="44"/>
      <c r="AV34" s="19"/>
      <c r="AW34" s="21"/>
      <c r="BO34" s="19"/>
      <c r="BP34" s="19"/>
      <c r="BQ34" s="19"/>
      <c r="BR34" s="19"/>
      <c r="BS34" s="19"/>
      <c r="BT34" s="19"/>
    </row>
    <row r="35" spans="1:62" ht="15" customHeight="1">
      <c r="A35" s="16">
        <f>Setup!J21</f>
        <v>57</v>
      </c>
      <c r="B35" s="17" t="str">
        <f>IF(C35="Bye","","("&amp;A35&amp;")")</f>
        <v>(57)</v>
      </c>
      <c r="C35" s="12">
        <f>IF(AND(Setup!$B$2&gt;32,Setup!$B$2&lt;=64),IF(VLOOKUP(A35,Setup!$A$14:$B$77,2,FALSE)&lt;&gt;"",VLOOKUP(A35,Setup!$A$14:$B$77,2,FALSE),"Bye"),"")</f>
      </c>
      <c r="H35" s="52"/>
      <c r="I35" s="52"/>
      <c r="J35" s="36"/>
      <c r="K35" s="36"/>
      <c r="L35" s="36"/>
      <c r="M35" s="24">
        <f>SUM(J36:L36)</f>
        <v>0</v>
      </c>
      <c r="N35" s="16" t="str">
        <f>B35</f>
        <v>(57)</v>
      </c>
      <c r="Y35" s="11"/>
      <c r="Z35" s="11"/>
      <c r="AK35" s="11"/>
      <c r="AM35" s="43"/>
      <c r="AN35" s="45"/>
      <c r="AO35" s="45"/>
      <c r="AP35" s="45"/>
      <c r="AQ35" s="45"/>
      <c r="AR35" s="45"/>
      <c r="AS35" s="45"/>
      <c r="AT35" s="45"/>
      <c r="AU35" s="45"/>
      <c r="AW35" s="21"/>
      <c r="AX35" s="16"/>
      <c r="AY35" s="16"/>
      <c r="AZ35" s="16"/>
      <c r="BA35" s="16"/>
      <c r="BB35" s="16"/>
      <c r="BC35" s="16"/>
      <c r="BD35" s="16"/>
      <c r="BE35" s="16"/>
      <c r="BF35" s="16">
        <f>IF(OR(AND(BF36=21,BF37&lt;20),AND(BF36=30,OR(BF37=29,BF37=28)),AND(BF36&gt;21,BF36-BF37=2)),1,0)</f>
        <v>0</v>
      </c>
      <c r="BG35" s="16">
        <f>IF(OR(AND(BG36=21,BG37&lt;20),AND(BG36=30,OR(BG37=29,BG37=28)),AND(BG36&gt;21,BG36-BG37=2)),1,0)</f>
        <v>0</v>
      </c>
      <c r="BH35" s="16">
        <f>IF(OR(AND(BH36=21,BH37&lt;20),AND(BH36=30,OR(BH37=29,BH37=28)),AND(BH36&gt;21,BH36-BH37=2)),1,0)</f>
        <v>0</v>
      </c>
      <c r="BI35" s="16"/>
      <c r="BJ35" s="25"/>
    </row>
    <row r="36" spans="1:84" ht="15" customHeight="1">
      <c r="A36" s="16"/>
      <c r="B36" s="15"/>
      <c r="H36" s="16"/>
      <c r="I36" s="16"/>
      <c r="J36" s="16">
        <f>IF(OR(AND(J35=21,J34&lt;20),AND(J35=30,OR(J34=29,J34=28)),AND(J35&gt;21,J35-J34=2)),1,0)</f>
        <v>0</v>
      </c>
      <c r="K36" s="16">
        <f>IF(OR(AND(K35=21,K34&lt;20),AND(K35=30,OR(K34=29,K34=28)),AND(K35&gt;21,K35-K34=2)),1,0)</f>
        <v>0</v>
      </c>
      <c r="L36" s="16">
        <f>IF(OR(AND(L35=21,L34&lt;20),AND(L35=30,OR(L34=29,L34=28)),AND(L35&gt;21,L35-L34=2)),1,0)</f>
        <v>0</v>
      </c>
      <c r="M36" s="25"/>
      <c r="Y36" s="11"/>
      <c r="Z36" s="11"/>
      <c r="AK36" s="11"/>
      <c r="AM36" s="43"/>
      <c r="AN36" s="43"/>
      <c r="AO36" s="43"/>
      <c r="AP36" s="43"/>
      <c r="AQ36" s="43"/>
      <c r="AR36" s="43"/>
      <c r="AS36" s="43"/>
      <c r="AT36" s="43"/>
      <c r="AU36" s="43"/>
      <c r="AW36" s="21"/>
      <c r="AX36" s="22">
        <f>IF(AY36&lt;&gt;"",VLOOKUP(AY36,AM20:AX21,12,FALSE),"")</f>
      </c>
      <c r="AY36" s="18">
        <f>IF(AW20=$G$5,AM20,IF(AW21=$G$5,AM21,""))</f>
      </c>
      <c r="AZ36" s="18"/>
      <c r="BA36" s="18"/>
      <c r="BB36" s="18"/>
      <c r="BC36" s="18"/>
      <c r="BD36" s="50"/>
      <c r="BE36" s="51"/>
      <c r="BF36" s="35"/>
      <c r="BG36" s="35"/>
      <c r="BH36" s="35"/>
      <c r="BI36" s="16">
        <f>SUM(BF35:BH35)</f>
        <v>0</v>
      </c>
      <c r="BJ36" s="25">
        <f>AX36</f>
      </c>
      <c r="CA36" s="19"/>
      <c r="CB36" s="19"/>
      <c r="CC36" s="19"/>
      <c r="CD36" s="19"/>
      <c r="CE36" s="19"/>
      <c r="CF36" s="19"/>
    </row>
    <row r="37" spans="1:84" ht="15" customHeight="1">
      <c r="A37" s="16"/>
      <c r="B37" s="15"/>
      <c r="H37" s="16"/>
      <c r="I37" s="16"/>
      <c r="J37" s="16">
        <f>IF(OR(AND(J38=21,J39&lt;20),AND(J38=30,OR(J39=29,J39=28)),AND(J38&gt;21,J38-J39=2)),1,0)</f>
        <v>0</v>
      </c>
      <c r="K37" s="16">
        <f>IF(OR(AND(K38=21,K39&lt;20),AND(K38=30,OR(K39=29,K39=28)),AND(K38&gt;21,K38-K39=2)),1,0)</f>
        <v>0</v>
      </c>
      <c r="L37" s="16">
        <f>IF(OR(AND(L38=21,L39&lt;20),AND(L38=30,OR(L39=29,L39=28)),AND(L38&gt;21,L38-L39=2)),1,0)</f>
        <v>0</v>
      </c>
      <c r="M37" s="16"/>
      <c r="N37" s="11"/>
      <c r="Y37" s="11"/>
      <c r="Z37" s="11"/>
      <c r="AK37" s="11"/>
      <c r="AW37" s="21"/>
      <c r="AX37" s="15">
        <f>IF(AY37&lt;&gt;"",VLOOKUP(AY37,AM52:AX53,12,FALSE),"")</f>
      </c>
      <c r="AY37" s="12">
        <f>IF(AW52=$G$5,AM52,IF(AW53=$G$5,AM53,""))</f>
      </c>
      <c r="AZ37" s="12"/>
      <c r="BA37" s="12"/>
      <c r="BB37" s="12"/>
      <c r="BC37" s="12"/>
      <c r="BD37" s="52"/>
      <c r="BE37" s="52"/>
      <c r="BF37" s="36"/>
      <c r="BG37" s="36"/>
      <c r="BH37" s="36"/>
      <c r="BI37" s="20">
        <f>SUM(BF38:BH38)</f>
        <v>0</v>
      </c>
      <c r="BJ37" s="25">
        <f>AX37</f>
      </c>
      <c r="CA37" s="19"/>
      <c r="CB37" s="19"/>
      <c r="CC37" s="19"/>
      <c r="CD37" s="19"/>
      <c r="CE37" s="19"/>
      <c r="CF37" s="19"/>
    </row>
    <row r="38" spans="1:61" ht="15" customHeight="1">
      <c r="A38" s="16">
        <f>Setup!I22</f>
        <v>5</v>
      </c>
      <c r="B38" s="17" t="str">
        <f>IF(C38="Bye","","("&amp;A38&amp;")")</f>
        <v>(5)</v>
      </c>
      <c r="C38" s="18">
        <f>IF(AND(Setup!$B$2&gt;32,Setup!$B$2&lt;=64),IF(VLOOKUP(A38,Setup!$A$14:$B$77,2,FALSE)&lt;&gt;"",VLOOKUP(A38,Setup!$A$14:$B$77,2,FALSE),"Bye"),"")</f>
      </c>
      <c r="D38" s="18"/>
      <c r="E38" s="18"/>
      <c r="F38" s="18"/>
      <c r="G38" s="18"/>
      <c r="H38" s="50"/>
      <c r="I38" s="51"/>
      <c r="J38" s="35"/>
      <c r="K38" s="35"/>
      <c r="L38" s="35"/>
      <c r="M38" s="16">
        <f>SUM(J37:L37)</f>
        <v>0</v>
      </c>
      <c r="N38" s="16" t="str">
        <f>B38</f>
        <v>(5)</v>
      </c>
      <c r="AW38" s="21"/>
      <c r="AX38" s="12"/>
      <c r="AY38" s="12"/>
      <c r="AZ38" s="12"/>
      <c r="BA38" s="12"/>
      <c r="BB38" s="12"/>
      <c r="BC38" s="12"/>
      <c r="BD38" s="16"/>
      <c r="BE38" s="16"/>
      <c r="BF38" s="16">
        <f>IF(OR(AND(BF37=21,BF36&lt;20),AND(BF37=30,OR(BF36=29,BF36=28)),AND(BF37&gt;21,BF37-BF36=2)),1,0)</f>
        <v>0</v>
      </c>
      <c r="BG38" s="16">
        <f>IF(OR(AND(BG37=21,BG36&lt;20),AND(BG37=30,OR(BG36=29,BG36=28)),AND(BG37&gt;21,BG37-BG36=2)),1,0)</f>
        <v>0</v>
      </c>
      <c r="BH38" s="16">
        <f>IF(OR(AND(BH37=21,BH36&lt;20),AND(BH37=30,OR(BH36=29,BH36=28)),AND(BH37&gt;21,BH37-BH36=2)),1,0)</f>
        <v>0</v>
      </c>
      <c r="BI38" s="46"/>
    </row>
    <row r="39" spans="1:61" ht="15" customHeight="1">
      <c r="A39" s="16">
        <f>Setup!J22</f>
        <v>60</v>
      </c>
      <c r="B39" s="17" t="str">
        <f>IF(C39="Bye","","("&amp;A39&amp;")")</f>
        <v>(60)</v>
      </c>
      <c r="C39" s="12">
        <f>IF(AND(Setup!$B$2&gt;32,Setup!$B$2&lt;=64),IF(VLOOKUP(A39,Setup!$A$14:$B$77,2,FALSE)&lt;&gt;"",VLOOKUP(A39,Setup!$A$14:$B$77,2,FALSE),"Bye"),"")</f>
      </c>
      <c r="H39" s="52"/>
      <c r="I39" s="52"/>
      <c r="J39" s="36"/>
      <c r="K39" s="36"/>
      <c r="L39" s="36"/>
      <c r="M39" s="20">
        <f>SUM(J40:L40)</f>
        <v>0</v>
      </c>
      <c r="N39" s="16" t="str">
        <f>B39</f>
        <v>(60)</v>
      </c>
      <c r="T39" s="16"/>
      <c r="U39" s="16"/>
      <c r="V39" s="16">
        <f>IF(OR(AND(V40=21,V41&lt;20),AND(V40=30,OR(V41=29,V41=28)),AND(V40&gt;21,V40-V41=2)),1,0)</f>
        <v>0</v>
      </c>
      <c r="W39" s="16">
        <f>IF(OR(AND(W40=21,W41&lt;20),AND(W40=30,OR(W41=29,W41=28)),AND(W40&gt;21,W40-W41=2)),1,0)</f>
        <v>0</v>
      </c>
      <c r="X39" s="16">
        <f>IF(OR(AND(X40=21,X41&lt;20),AND(X40=30,OR(X41=29,X41=28)),AND(X40&gt;21,X40-X41=2)),1,0)</f>
        <v>0</v>
      </c>
      <c r="Y39" s="16"/>
      <c r="Z39" s="16"/>
      <c r="AW39" s="21"/>
      <c r="BC39" s="19"/>
      <c r="BD39" s="19"/>
      <c r="BE39" s="19"/>
      <c r="BF39" s="19"/>
      <c r="BG39" s="19"/>
      <c r="BH39" s="19"/>
      <c r="BI39" s="21"/>
    </row>
    <row r="40" spans="1:61" ht="15" customHeight="1">
      <c r="A40" s="16"/>
      <c r="B40" s="15"/>
      <c r="H40" s="16"/>
      <c r="I40" s="16"/>
      <c r="J40" s="16">
        <f>IF(OR(AND(J39=21,J38&lt;20),AND(J39=30,OR(J38=29,J38=28)),AND(J39&gt;21,J39-J38=2)),1,0)</f>
        <v>0</v>
      </c>
      <c r="K40" s="16">
        <f>IF(OR(AND(K39=21,K38&lt;20),AND(K39=30,OR(K38=29,K38=28)),AND(K39&gt;21,K39-K38=2)),1,0)</f>
        <v>0</v>
      </c>
      <c r="L40" s="16">
        <f>IF(OR(AND(L39=21,L38&lt;20),AND(L39=30,OR(L38=29,L38=28)),AND(L39&gt;21,L39-L38=2)),1,0)</f>
        <v>0</v>
      </c>
      <c r="M40" s="46"/>
      <c r="N40" s="22">
        <f>IF(O40&lt;&gt;"",VLOOKUP(O40,C38:N39,12,FALSE),"")</f>
      </c>
      <c r="O40" s="18">
        <f>IF(AND(C38="Bye",C39="Bye"),"Bye",IF(OR(M38=$G$5,C39="Bye"),C38,IF(OR(M39=$G$5,C38="Bye"),C39,"")))</f>
      </c>
      <c r="P40" s="18"/>
      <c r="Q40" s="18"/>
      <c r="R40" s="18"/>
      <c r="S40" s="18"/>
      <c r="T40" s="50"/>
      <c r="U40" s="51"/>
      <c r="V40" s="35"/>
      <c r="W40" s="35"/>
      <c r="X40" s="35"/>
      <c r="Y40" s="16">
        <f>SUM(V39:X39)</f>
        <v>0</v>
      </c>
      <c r="Z40" s="16">
        <f>N40</f>
      </c>
      <c r="AW40" s="21"/>
      <c r="BC40" s="19"/>
      <c r="BD40" s="19"/>
      <c r="BE40" s="19"/>
      <c r="BF40" s="19"/>
      <c r="BG40" s="19"/>
      <c r="BH40" s="19"/>
      <c r="BI40" s="21"/>
    </row>
    <row r="41" spans="1:61" ht="15" customHeight="1">
      <c r="A41" s="16"/>
      <c r="B41" s="15"/>
      <c r="H41" s="16"/>
      <c r="I41" s="16"/>
      <c r="J41" s="16">
        <f>IF(OR(AND(J42=21,J43&lt;20),AND(J42=30,OR(J43=29,J43=28)),AND(J42&gt;21,J42-J43=2)),1,0)</f>
        <v>0</v>
      </c>
      <c r="K41" s="16">
        <f>IF(OR(AND(K42=21,K43&lt;20),AND(K42=30,OR(K43=29,K43=28)),AND(K42&gt;21,K42-K43=2)),1,0)</f>
        <v>0</v>
      </c>
      <c r="L41" s="16">
        <f>IF(OR(AND(L42=21,L43&lt;20),AND(L42=30,OR(L43=29,L43=28)),AND(L42&gt;21,L42-L43=2)),1,0)</f>
        <v>0</v>
      </c>
      <c r="M41" s="46"/>
      <c r="N41" s="15">
        <f>IF(O41&lt;&gt;"",VLOOKUP(O41,C42:N43,12,FALSE),"")</f>
      </c>
      <c r="O41" s="12">
        <f>IF(AND(C42="Bye",C43="Bye"),"Bye",IF(OR(M42=$G$5,C43="Bye"),C42,IF(OR(M43=$G$5,C42="Bye"),C43,"")))</f>
      </c>
      <c r="T41" s="52"/>
      <c r="U41" s="52"/>
      <c r="V41" s="36"/>
      <c r="W41" s="36"/>
      <c r="X41" s="36"/>
      <c r="Y41" s="20">
        <f>SUM(V42:X42)</f>
        <v>0</v>
      </c>
      <c r="Z41" s="16">
        <f>N41</f>
      </c>
      <c r="AW41" s="21"/>
      <c r="BI41" s="21"/>
    </row>
    <row r="42" spans="1:84" ht="15" customHeight="1">
      <c r="A42" s="16">
        <f>Setup!I23</f>
        <v>28</v>
      </c>
      <c r="B42" s="17" t="str">
        <f>IF(C42="Bye","","("&amp;A42&amp;")")</f>
        <v>(28)</v>
      </c>
      <c r="C42" s="18">
        <f>IF(AND(Setup!$B$2&gt;32,Setup!$B$2&lt;=64),IF(VLOOKUP(A42,Setup!$A$14:$B$77,2,FALSE)&lt;&gt;"",VLOOKUP(A42,Setup!$A$14:$B$77,2,FALSE),"Bye"),"")</f>
      </c>
      <c r="D42" s="18"/>
      <c r="E42" s="18"/>
      <c r="F42" s="18"/>
      <c r="G42" s="18"/>
      <c r="H42" s="50"/>
      <c r="I42" s="51"/>
      <c r="J42" s="35"/>
      <c r="K42" s="35"/>
      <c r="L42" s="35"/>
      <c r="M42" s="23">
        <f>SUM(J41:L41)</f>
        <v>0</v>
      </c>
      <c r="N42" s="16" t="str">
        <f>B42</f>
        <v>(28)</v>
      </c>
      <c r="T42" s="16"/>
      <c r="U42" s="16"/>
      <c r="V42" s="16">
        <f>IF(OR(AND(V41=21,V40&lt;20),AND(V41=30,OR(V40=29,V40=28)),AND(V41&gt;21,V41-V40=2)),1,0)</f>
        <v>0</v>
      </c>
      <c r="W42" s="16">
        <f>IF(OR(AND(W41=21,W40&lt;20),AND(W41=30,OR(W40=29,W40=28)),AND(W41&gt;21,W41-W40=2)),1,0)</f>
        <v>0</v>
      </c>
      <c r="X42" s="16">
        <f>IF(OR(AND(X41=21,X40&lt;20),AND(X41=30,OR(X40=29,X40=28)),AND(X41&gt;21,X41-X40=2)),1,0)</f>
        <v>0</v>
      </c>
      <c r="Y42" s="46"/>
      <c r="AW42" s="21"/>
      <c r="BI42" s="21"/>
      <c r="CA42" s="19"/>
      <c r="CB42" s="19"/>
      <c r="CC42" s="19"/>
      <c r="CD42" s="19"/>
      <c r="CE42" s="19"/>
      <c r="CF42" s="19"/>
    </row>
    <row r="43" spans="1:84" ht="15" customHeight="1">
      <c r="A43" s="16">
        <f>Setup!J23</f>
        <v>37</v>
      </c>
      <c r="B43" s="17" t="str">
        <f>IF(C43="Bye","","("&amp;A43&amp;")")</f>
        <v>(37)</v>
      </c>
      <c r="C43" s="12">
        <f>IF(AND(Setup!$B$2&gt;32,Setup!$B$2&lt;=64),IF(VLOOKUP(A43,Setup!$A$14:$B$77,2,FALSE)&lt;&gt;"",VLOOKUP(A43,Setup!$A$14:$B$77,2,FALSE),"Bye"),"")</f>
      </c>
      <c r="H43" s="52"/>
      <c r="I43" s="52"/>
      <c r="J43" s="36"/>
      <c r="K43" s="36"/>
      <c r="L43" s="36"/>
      <c r="M43" s="24">
        <f>SUM(J44:L44)</f>
        <v>0</v>
      </c>
      <c r="N43" s="16" t="str">
        <f>B43</f>
        <v>(37)</v>
      </c>
      <c r="Y43" s="21"/>
      <c r="AF43" s="16"/>
      <c r="AG43" s="16"/>
      <c r="AH43" s="16">
        <f>IF(OR(AND(AH44=21,AH45&lt;20),AND(AH44=30,OR(AH45=29,AH45=28)),AND(AH44&gt;21,AH44-AH45=2)),1,0)</f>
        <v>0</v>
      </c>
      <c r="AI43" s="16">
        <f>IF(OR(AND(AI44=21,AI45&lt;20),AND(AI44=30,OR(AI45=29,AI45=28)),AND(AI44&gt;21,AI44-AI45=2)),1,0)</f>
        <v>0</v>
      </c>
      <c r="AJ43" s="16">
        <f>IF(OR(AND(AJ44=21,AJ45&lt;20),AND(AJ44=30,OR(AJ45=29,AJ45=28)),AND(AJ44&gt;21,AJ44-AJ45=2)),1,0)</f>
        <v>0</v>
      </c>
      <c r="AK43" s="16"/>
      <c r="AW43" s="21"/>
      <c r="BI43" s="21"/>
      <c r="CA43" s="19"/>
      <c r="CB43" s="19"/>
      <c r="CC43" s="19"/>
      <c r="CD43" s="19"/>
      <c r="CE43" s="19"/>
      <c r="CF43" s="19"/>
    </row>
    <row r="44" spans="1:61" ht="15" customHeight="1">
      <c r="A44" s="16"/>
      <c r="B44" s="15"/>
      <c r="H44" s="16"/>
      <c r="I44" s="16"/>
      <c r="J44" s="16">
        <f>IF(OR(AND(J43=21,J42&lt;20),AND(J43=30,OR(J42=29,J42=28)),AND(J43&gt;21,J43-J42=2)),1,0)</f>
        <v>0</v>
      </c>
      <c r="K44" s="16">
        <f>IF(OR(AND(K43=21,K42&lt;20),AND(K43=30,OR(K42=29,K42=28)),AND(K43&gt;21,K43-K42=2)),1,0)</f>
        <v>0</v>
      </c>
      <c r="L44" s="16">
        <f>IF(OR(AND(L43=21,L42&lt;20),AND(L43=30,OR(L42=29,L42=28)),AND(L43&gt;21,L43-L42=2)),1,0)</f>
        <v>0</v>
      </c>
      <c r="M44" s="25"/>
      <c r="N44" s="16"/>
      <c r="Y44" s="21"/>
      <c r="Z44" s="22">
        <f>IF(AA44&lt;&gt;"",VLOOKUP(AA44,O40:Z41,12,FALSE),"")</f>
      </c>
      <c r="AA44" s="18">
        <f>IF(AND(O40="Bye",O41="Bye"),"Bye",IF(OR(Y40=$G$5,O41="Bye"),O40,IF(OR(Y41=$G$5,O40="Bye"),O41,"")))</f>
      </c>
      <c r="AB44" s="18"/>
      <c r="AC44" s="18"/>
      <c r="AD44" s="18"/>
      <c r="AE44" s="18"/>
      <c r="AF44" s="50"/>
      <c r="AG44" s="51"/>
      <c r="AH44" s="35"/>
      <c r="AI44" s="35"/>
      <c r="AJ44" s="35"/>
      <c r="AK44" s="16">
        <f>SUM(AH43:AJ43)</f>
        <v>0</v>
      </c>
      <c r="AL44" s="25">
        <f>Z44</f>
      </c>
      <c r="AW44" s="21"/>
      <c r="BI44" s="21"/>
    </row>
    <row r="45" spans="1:72" ht="15" customHeight="1">
      <c r="A45" s="16"/>
      <c r="B45" s="15"/>
      <c r="H45" s="16"/>
      <c r="I45" s="16"/>
      <c r="J45" s="16">
        <f>IF(OR(AND(J46=21,J47&lt;20),AND(J46=30,OR(J47=29,J47=28)),AND(J46&gt;21,J46-J47=2)),1,0)</f>
        <v>0</v>
      </c>
      <c r="K45" s="16">
        <f>IF(OR(AND(K46=21,K47&lt;20),AND(K46=30,OR(K47=29,K47=28)),AND(K46&gt;21,K46-K47=2)),1,0)</f>
        <v>0</v>
      </c>
      <c r="L45" s="16">
        <f>IF(OR(AND(L46=21,L47&lt;20),AND(L46=30,OR(L47=29,L47=28)),AND(L46&gt;21,L46-L47=2)),1,0)</f>
        <v>0</v>
      </c>
      <c r="M45" s="16"/>
      <c r="N45" s="11"/>
      <c r="Y45" s="21"/>
      <c r="Z45" s="15">
        <f>IF(AA45&lt;&gt;"",VLOOKUP(AA45,O48:Z49,12,FALSE),"")</f>
      </c>
      <c r="AA45" s="12">
        <f>IF(AND(O48="Bye",O49="Bye"),"Bye",IF(OR(O49="Bye",Y48=$G$5),O48,IF(OR(Y49=$G$5,O48="Bye"),O49,"")))</f>
      </c>
      <c r="AF45" s="52"/>
      <c r="AG45" s="52"/>
      <c r="AH45" s="36"/>
      <c r="AI45" s="36"/>
      <c r="AJ45" s="36"/>
      <c r="AK45" s="20">
        <f>SUM(AH46:AJ46)</f>
        <v>0</v>
      </c>
      <c r="AL45" s="25">
        <f>Z45</f>
      </c>
      <c r="AW45" s="21"/>
      <c r="BI45" s="21"/>
      <c r="BO45" s="19"/>
      <c r="BP45" s="19"/>
      <c r="BQ45" s="19"/>
      <c r="BR45" s="19"/>
      <c r="BS45" s="19"/>
      <c r="BT45" s="19"/>
    </row>
    <row r="46" spans="1:72" ht="15" customHeight="1">
      <c r="A46" s="16">
        <f>Setup!I24</f>
        <v>12</v>
      </c>
      <c r="B46" s="17" t="str">
        <f>IF(C46="Bye","","("&amp;A46&amp;")")</f>
        <v>(12)</v>
      </c>
      <c r="C46" s="18">
        <f>IF(AND(Setup!$B$2&gt;32,Setup!$B$2&lt;=64),IF(VLOOKUP(A46,Setup!$A$14:$B$77,2,FALSE)&lt;&gt;"",VLOOKUP(A46,Setup!$A$14:$B$77,2,FALSE),"Bye"),"")</f>
      </c>
      <c r="D46" s="18"/>
      <c r="E46" s="18"/>
      <c r="F46" s="18"/>
      <c r="G46" s="18"/>
      <c r="H46" s="50"/>
      <c r="I46" s="51"/>
      <c r="J46" s="35"/>
      <c r="K46" s="35"/>
      <c r="L46" s="35"/>
      <c r="M46" s="16">
        <f>SUM(J45:L45)</f>
        <v>0</v>
      </c>
      <c r="N46" s="16" t="str">
        <f>B46</f>
        <v>(12)</v>
      </c>
      <c r="Y46" s="21"/>
      <c r="AF46" s="16"/>
      <c r="AG46" s="16"/>
      <c r="AH46" s="16">
        <f>IF(OR(AND(AH45=21,AH44&lt;20),AND(AH45=30,OR(AH44=29,AH44=28)),AND(AH45&gt;21,AH45-AH44=2)),1,0)</f>
        <v>0</v>
      </c>
      <c r="AI46" s="16">
        <f>IF(OR(AND(AI45=21,AI44&lt;20),AND(AI45=30,OR(AI44=29,AI44=28)),AND(AI45&gt;21,AI45-AI44=2)),1,0)</f>
        <v>0</v>
      </c>
      <c r="AJ46" s="16">
        <f>IF(OR(AND(AJ45=21,AJ44&lt;20),AND(AJ45=30,OR(AJ44=29,AJ44=28)),AND(AJ45&gt;21,AJ45-AJ44=2)),1,0)</f>
        <v>0</v>
      </c>
      <c r="AK46" s="46"/>
      <c r="AL46" s="16"/>
      <c r="AM46" s="25"/>
      <c r="AN46" s="25"/>
      <c r="AO46" s="25"/>
      <c r="AP46" s="25"/>
      <c r="AQ46" s="25"/>
      <c r="AW46" s="21"/>
      <c r="BI46" s="21"/>
      <c r="BO46" s="19"/>
      <c r="BP46" s="19"/>
      <c r="BQ46" s="19"/>
      <c r="BR46" s="19"/>
      <c r="BS46" s="19"/>
      <c r="BT46" s="19"/>
    </row>
    <row r="47" spans="1:61" ht="15" customHeight="1">
      <c r="A47" s="16">
        <f>Setup!J24</f>
        <v>53</v>
      </c>
      <c r="B47" s="17" t="str">
        <f>IF(C47="Bye","","("&amp;A47&amp;")")</f>
        <v>(53)</v>
      </c>
      <c r="C47" s="12">
        <f>IF(AND(Setup!$B$2&gt;32,Setup!$B$2&lt;=64),IF(VLOOKUP(A47,Setup!$A$14:$B$77,2,FALSE)&lt;&gt;"",VLOOKUP(A47,Setup!$A$14:$B$77,2,FALSE),"Bye"),"")</f>
      </c>
      <c r="H47" s="52"/>
      <c r="I47" s="52"/>
      <c r="J47" s="36"/>
      <c r="K47" s="36"/>
      <c r="L47" s="36"/>
      <c r="M47" s="20">
        <f>SUM(J48:L48)</f>
        <v>0</v>
      </c>
      <c r="N47" s="16" t="str">
        <f>B47</f>
        <v>(53)</v>
      </c>
      <c r="T47" s="16"/>
      <c r="U47" s="16"/>
      <c r="V47" s="16">
        <f>IF(OR(AND(V48=21,V49&lt;20),AND(V48=30,OR(V49=29,V49=28)),AND(V48&gt;21,V48-V49=2)),1,0)</f>
        <v>0</v>
      </c>
      <c r="W47" s="16">
        <f>IF(OR(AND(W48=21,W49&lt;20),AND(W48=30,OR(W49=29,W49=28)),AND(W48&gt;21,W48-W49=2)),1,0)</f>
        <v>0</v>
      </c>
      <c r="X47" s="16">
        <f>IF(OR(AND(X48=21,X49&lt;20),AND(X48=30,OR(X49=29,X49=28)),AND(X48&gt;21,X48-X49=2)),1,0)</f>
        <v>0</v>
      </c>
      <c r="Y47" s="46"/>
      <c r="AK47" s="21"/>
      <c r="AL47" s="12"/>
      <c r="AW47" s="21"/>
      <c r="BI47" s="21"/>
    </row>
    <row r="48" spans="1:84" ht="15" customHeight="1">
      <c r="A48" s="16"/>
      <c r="B48" s="15"/>
      <c r="H48" s="16"/>
      <c r="I48" s="16"/>
      <c r="J48" s="16">
        <f>IF(OR(AND(J47=21,J46&lt;20),AND(J47=30,OR(J46=29,J46=28)),AND(J47&gt;21,J47-J46=2)),1,0)</f>
        <v>0</v>
      </c>
      <c r="K48" s="16">
        <f>IF(OR(AND(K47=21,K46&lt;20),AND(K47=30,OR(K46=29,K46=28)),AND(K47&gt;21,K47-K46=2)),1,0)</f>
        <v>0</v>
      </c>
      <c r="L48" s="16">
        <f>IF(OR(AND(L47=21,L46&lt;20),AND(L47=30,OR(L46=29,L46=28)),AND(L47&gt;21,L47-L46=2)),1,0)</f>
        <v>0</v>
      </c>
      <c r="M48" s="46"/>
      <c r="N48" s="22">
        <f>IF(O48&lt;&gt;"",VLOOKUP(O48,C46:N47,12,FALSE),"")</f>
      </c>
      <c r="O48" s="18">
        <f>IF(AND(C46="Bye",C47="Bye"),"Bye",IF(OR(M46=$G$5,C47="Bye"),C46,IF(OR(M47=$G$5,C46="Bye"),C47,"")))</f>
      </c>
      <c r="P48" s="18"/>
      <c r="Q48" s="18"/>
      <c r="R48" s="18"/>
      <c r="S48" s="18"/>
      <c r="T48" s="50"/>
      <c r="U48" s="51"/>
      <c r="V48" s="35"/>
      <c r="W48" s="35"/>
      <c r="X48" s="35"/>
      <c r="Y48" s="23">
        <f>SUM(V47:X47)</f>
        <v>0</v>
      </c>
      <c r="Z48" s="16">
        <f>N48</f>
      </c>
      <c r="AK48" s="21"/>
      <c r="AL48" s="12"/>
      <c r="AW48" s="21"/>
      <c r="BI48" s="21"/>
      <c r="CA48" s="19"/>
      <c r="CB48" s="19"/>
      <c r="CC48" s="19"/>
      <c r="CD48" s="19"/>
      <c r="CE48" s="19"/>
      <c r="CF48" s="19"/>
    </row>
    <row r="49" spans="1:84" ht="15" customHeight="1">
      <c r="A49" s="16"/>
      <c r="B49" s="15"/>
      <c r="H49" s="16"/>
      <c r="I49" s="16"/>
      <c r="J49" s="16">
        <f>IF(OR(AND(J50=21,J51&lt;20),AND(J50=30,OR(J51=29,J51=28)),AND(J50&gt;21,J50-J51=2)),1,0)</f>
        <v>0</v>
      </c>
      <c r="K49" s="16">
        <f>IF(OR(AND(K50=21,K51&lt;20),AND(K50=30,OR(K51=29,K51=28)),AND(K50&gt;21,K50-K51=2)),1,0)</f>
        <v>0</v>
      </c>
      <c r="L49" s="16">
        <f>IF(OR(AND(L50=21,L51&lt;20),AND(L50=30,OR(L51=29,L51=28)),AND(L50&gt;21,L50-L51=2)),1,0)</f>
        <v>0</v>
      </c>
      <c r="M49" s="46"/>
      <c r="N49" s="15">
        <f>IF(O49&lt;&gt;"",VLOOKUP(O49,C50:N51,12,FALSE),"")</f>
      </c>
      <c r="O49" s="12">
        <f>IF(AND(C50="Bye",C51="Bye"),"Bye",IF(OR(M50=$G$5,C51="Bye"),C50,IF(OR(M51=$G$5,C50="Bye"),C51,"")))</f>
      </c>
      <c r="T49" s="52"/>
      <c r="U49" s="52"/>
      <c r="V49" s="36"/>
      <c r="W49" s="36"/>
      <c r="X49" s="36"/>
      <c r="Y49" s="24">
        <f>SUM(V50:X50)</f>
        <v>0</v>
      </c>
      <c r="Z49" s="16">
        <f>N49</f>
      </c>
      <c r="AK49" s="21"/>
      <c r="AL49" s="12"/>
      <c r="AW49" s="21"/>
      <c r="BI49" s="21"/>
      <c r="BJ49" s="12"/>
      <c r="CA49" s="19"/>
      <c r="CB49" s="19"/>
      <c r="CC49" s="19"/>
      <c r="CD49" s="19"/>
      <c r="CE49" s="19"/>
      <c r="CF49" s="19"/>
    </row>
    <row r="50" spans="1:62" ht="15" customHeight="1">
      <c r="A50" s="16">
        <f>Setup!I25</f>
        <v>21</v>
      </c>
      <c r="B50" s="17" t="str">
        <f>IF(C50="Bye","","("&amp;A50&amp;")")</f>
        <v>(21)</v>
      </c>
      <c r="C50" s="18">
        <f>IF(AND(Setup!$B$2&gt;32,Setup!$B$2&lt;=64),IF(VLOOKUP(A50,Setup!$A$14:$B$77,2,FALSE)&lt;&gt;"",VLOOKUP(A50,Setup!$A$14:$B$77,2,FALSE),"Bye"),"")</f>
      </c>
      <c r="D50" s="18"/>
      <c r="E50" s="18"/>
      <c r="F50" s="18"/>
      <c r="G50" s="18"/>
      <c r="H50" s="50"/>
      <c r="I50" s="51"/>
      <c r="J50" s="35"/>
      <c r="K50" s="35"/>
      <c r="L50" s="35"/>
      <c r="M50" s="23">
        <f>SUM(J49:L49)</f>
        <v>0</v>
      </c>
      <c r="N50" s="16" t="str">
        <f>B50</f>
        <v>(21)</v>
      </c>
      <c r="T50" s="16"/>
      <c r="U50" s="16"/>
      <c r="V50" s="16">
        <f>IF(OR(AND(V49=21,V48&lt;20),AND(V49=30,OR(V48=29,V48=28)),AND(V49&gt;21,V49-V48=2)),1,0)</f>
        <v>0</v>
      </c>
      <c r="W50" s="16">
        <f>IF(OR(AND(W49=21,W48&lt;20),AND(W49=30,OR(W48=29,W48=28)),AND(W49&gt;21,W49-W48=2)),1,0)</f>
        <v>0</v>
      </c>
      <c r="X50" s="16">
        <f>IF(OR(AND(X49=21,X48&lt;20),AND(X49=30,OR(X48=29,X48=28)),AND(X49&gt;21,X49-X48=2)),1,0)</f>
        <v>0</v>
      </c>
      <c r="Y50" s="25"/>
      <c r="AK50" s="21"/>
      <c r="AW50" s="21"/>
      <c r="BI50" s="21"/>
      <c r="BJ50" s="12"/>
    </row>
    <row r="51" spans="1:61" ht="15" customHeight="1">
      <c r="A51" s="16">
        <f>Setup!J25</f>
        <v>44</v>
      </c>
      <c r="B51" s="17" t="str">
        <f>IF(C51="Bye","","("&amp;A51&amp;")")</f>
        <v>(44)</v>
      </c>
      <c r="C51" s="12">
        <f>IF(AND(Setup!$B$2&gt;32,Setup!$B$2&lt;=64),IF(VLOOKUP(A51,Setup!$A$14:$B$77,2,FALSE)&lt;&gt;"",VLOOKUP(A51,Setup!$A$14:$B$77,2,FALSE),"Bye"),"")</f>
      </c>
      <c r="H51" s="52"/>
      <c r="I51" s="52"/>
      <c r="J51" s="36"/>
      <c r="K51" s="36"/>
      <c r="L51" s="36"/>
      <c r="M51" s="24">
        <f>SUM(J52:L52)</f>
        <v>0</v>
      </c>
      <c r="N51" s="16" t="str">
        <f>B51</f>
        <v>(44)</v>
      </c>
      <c r="Y51" s="11"/>
      <c r="Z51" s="11"/>
      <c r="AK51" s="21"/>
      <c r="AL51" s="12"/>
      <c r="AM51" s="12"/>
      <c r="AN51" s="12"/>
      <c r="AO51" s="12"/>
      <c r="AP51" s="12"/>
      <c r="AQ51" s="12"/>
      <c r="AR51" s="16"/>
      <c r="AS51" s="16"/>
      <c r="AT51" s="16">
        <f>IF(OR(AND(AT52=21,AT53&lt;20),AND(AT52=30,OR(AT53=29,AT53=28)),AND(AT52&gt;21,AT52-AT53=2)),1,0)</f>
        <v>0</v>
      </c>
      <c r="AU51" s="16">
        <f>IF(OR(AND(AU52=21,AU53&lt;20),AND(AU52=30,OR(AU53=29,AU53=28)),AND(AU52&gt;21,AU52-AU53=2)),1,0)</f>
        <v>0</v>
      </c>
      <c r="AV51" s="16">
        <f>IF(OR(AND(AV52=21,AV53&lt;20),AND(AV52=30,OR(AV53=29,AV53=28)),AND(AV52&gt;21,AV52-AV53=2)),1,0)</f>
        <v>0</v>
      </c>
      <c r="AW51" s="46"/>
      <c r="BI51" s="21"/>
    </row>
    <row r="52" spans="1:61" ht="15" customHeight="1">
      <c r="A52" s="16"/>
      <c r="B52" s="15"/>
      <c r="H52" s="16"/>
      <c r="I52" s="16"/>
      <c r="J52" s="16">
        <f>IF(OR(AND(J51=21,J50&lt;20),AND(J51=30,OR(J50=29,J50=28)),AND(J51&gt;21,J51-J50=2)),1,0)</f>
        <v>0</v>
      </c>
      <c r="K52" s="16">
        <f>IF(OR(AND(K51=21,K50&lt;20),AND(K51=30,OR(K50=29,K50=28)),AND(K51&gt;21,K51-K50=2)),1,0)</f>
        <v>0</v>
      </c>
      <c r="L52" s="16">
        <f>IF(OR(AND(L51=21,L50&lt;20),AND(L51=30,OR(L50=29,L50=28)),AND(L51&gt;21,L51-L50=2)),1,0)</f>
        <v>0</v>
      </c>
      <c r="M52" s="25"/>
      <c r="AK52" s="21"/>
      <c r="AL52" s="22">
        <f>IF(AM52&lt;&gt;"",VLOOKUP(AM52,AA44:AL45,12,FALSE),"")</f>
      </c>
      <c r="AM52" s="18">
        <f>IF(AK44=$G$5,AA44,IF(AK45=$G$5,AA45,""))</f>
      </c>
      <c r="AN52" s="18"/>
      <c r="AO52" s="18"/>
      <c r="AP52" s="18"/>
      <c r="AQ52" s="18"/>
      <c r="AR52" s="50"/>
      <c r="AS52" s="51"/>
      <c r="AT52" s="35"/>
      <c r="AU52" s="35"/>
      <c r="AV52" s="35"/>
      <c r="AW52" s="23">
        <f>SUM(AT51:AV51)</f>
        <v>0</v>
      </c>
      <c r="AX52" s="25">
        <f>AL52</f>
      </c>
      <c r="BI52" s="21"/>
    </row>
    <row r="53" spans="1:61" ht="15" customHeight="1">
      <c r="A53" s="16"/>
      <c r="B53" s="15"/>
      <c r="H53" s="16"/>
      <c r="I53" s="16"/>
      <c r="J53" s="16">
        <f>IF(OR(AND(J54=21,J55&lt;20),AND(J54=30,OR(J55=29,J55=28)),AND(J54&gt;21,J54-J55=2)),1,0)</f>
        <v>0</v>
      </c>
      <c r="K53" s="16">
        <f>IF(OR(AND(K54=21,K55&lt;20),AND(K54=30,OR(K55=29,K55=28)),AND(K54&gt;21,K54-K55=2)),1,0)</f>
        <v>0</v>
      </c>
      <c r="L53" s="16">
        <f>IF(OR(AND(L54=21,L55&lt;20),AND(L54=30,OR(L55=29,L55=28)),AND(L54&gt;21,L54-L55=2)),1,0)</f>
        <v>0</v>
      </c>
      <c r="M53" s="16"/>
      <c r="AK53" s="21"/>
      <c r="AL53" s="15">
        <f>IF(AM53&lt;&gt;"",VLOOKUP(AM53,AA60:AL61,12,FALSE),"")</f>
      </c>
      <c r="AM53" s="12">
        <f>IF(AK60=$G$5,AA60,IF(AK61=$G$5,AA61,""))</f>
      </c>
      <c r="AN53" s="12"/>
      <c r="AO53" s="12"/>
      <c r="AP53" s="12"/>
      <c r="AQ53" s="12"/>
      <c r="AR53" s="52"/>
      <c r="AS53" s="52"/>
      <c r="AT53" s="36"/>
      <c r="AU53" s="36"/>
      <c r="AV53" s="36"/>
      <c r="AW53" s="24">
        <f>SUM(AT54:AV54)</f>
        <v>0</v>
      </c>
      <c r="AX53" s="25">
        <f>AL53</f>
      </c>
      <c r="BI53" s="21"/>
    </row>
    <row r="54" spans="1:61" ht="15" customHeight="1">
      <c r="A54" s="16">
        <f>Setup!I26</f>
        <v>13</v>
      </c>
      <c r="B54" s="17" t="str">
        <f>IF(C54="Bye","","("&amp;A54&amp;")")</f>
        <v>(13)</v>
      </c>
      <c r="C54" s="18">
        <f>IF(AND(Setup!$B$2&gt;32,Setup!$B$2&lt;=64),IF(VLOOKUP(A54,Setup!$A$14:$B$77,2,FALSE)&lt;&gt;"",VLOOKUP(A54,Setup!$A$14:$B$77,2,FALSE),"Bye"),"")</f>
      </c>
      <c r="D54" s="18"/>
      <c r="E54" s="18"/>
      <c r="F54" s="18"/>
      <c r="G54" s="18"/>
      <c r="H54" s="50"/>
      <c r="I54" s="51"/>
      <c r="J54" s="35"/>
      <c r="K54" s="35"/>
      <c r="L54" s="35"/>
      <c r="M54" s="16">
        <f>SUM(J53:L53)</f>
        <v>0</v>
      </c>
      <c r="N54" s="16" t="str">
        <f>B54</f>
        <v>(13)</v>
      </c>
      <c r="AK54" s="21"/>
      <c r="AL54" s="12"/>
      <c r="AM54" s="12"/>
      <c r="AN54" s="12"/>
      <c r="AO54" s="12"/>
      <c r="AP54" s="12"/>
      <c r="AQ54" s="12"/>
      <c r="AR54" s="16"/>
      <c r="AS54" s="16"/>
      <c r="AT54" s="16">
        <f>IF(OR(AND(AT53=21,AT52&lt;20),AND(AT53=30,OR(AT52=29,AT52=28)),AND(AT53&gt;21,AT53-AT52=2)),1,0)</f>
        <v>0</v>
      </c>
      <c r="AU54" s="16">
        <f>IF(OR(AND(AU53=21,AU52&lt;20),AND(AU53=30,OR(AU52=29,AU52=28)),AND(AU53&gt;21,AU53-AU52=2)),1,0)</f>
        <v>0</v>
      </c>
      <c r="AV54" s="16">
        <f>IF(OR(AND(AV53=21,AV52&lt;20),AND(AV53=30,OR(AV52=29,AV52=28)),AND(AV53&gt;21,AV53-AV52=2)),1,0)</f>
        <v>0</v>
      </c>
      <c r="AW54" s="25"/>
      <c r="BI54" s="21"/>
    </row>
    <row r="55" spans="1:96" ht="15" customHeight="1">
      <c r="A55" s="16">
        <f>Setup!J26</f>
        <v>52</v>
      </c>
      <c r="B55" s="17" t="str">
        <f>IF(C55="Bye","","("&amp;A55&amp;")")</f>
        <v>(52)</v>
      </c>
      <c r="C55" s="12">
        <f>IF(AND(Setup!$B$2&gt;32,Setup!$B$2&lt;=64),IF(VLOOKUP(A55,Setup!$A$14:$B$77,2,FALSE)&lt;&gt;"",VLOOKUP(A55,Setup!$A$14:$B$77,2,FALSE),"Bye"),"")</f>
      </c>
      <c r="H55" s="52"/>
      <c r="I55" s="52"/>
      <c r="J55" s="36"/>
      <c r="K55" s="36"/>
      <c r="L55" s="36"/>
      <c r="M55" s="20">
        <f>SUM(J56:L56)</f>
        <v>0</v>
      </c>
      <c r="N55" s="16" t="str">
        <f>B55</f>
        <v>(52)</v>
      </c>
      <c r="T55" s="16"/>
      <c r="U55" s="16"/>
      <c r="V55" s="16">
        <f>IF(OR(AND(V56=21,V57&lt;20),AND(V56=30,OR(V57=29,V57=28)),AND(V56&gt;21,V56-V57=2)),1,0)</f>
        <v>0</v>
      </c>
      <c r="W55" s="16">
        <f>IF(OR(AND(W56=21,W57&lt;20),AND(W56=30,OR(W57=29,W57=28)),AND(W56&gt;21,W56-W57=2)),1,0)</f>
        <v>0</v>
      </c>
      <c r="X55" s="16">
        <f>IF(OR(AND(X56=21,X57&lt;20),AND(X56=30,OR(X57=29,X57=28)),AND(X56&gt;21,X56-X57=2)),1,0)</f>
        <v>0</v>
      </c>
      <c r="Y55" s="16"/>
      <c r="Z55" s="16"/>
      <c r="AK55" s="21"/>
      <c r="BI55" s="21"/>
      <c r="CJ55" s="12"/>
      <c r="CK55" s="12"/>
      <c r="CL55" s="12"/>
      <c r="CM55" s="12"/>
      <c r="CN55" s="12"/>
      <c r="CO55" s="12"/>
      <c r="CP55" s="12"/>
      <c r="CQ55" s="12"/>
      <c r="CR55" s="12"/>
    </row>
    <row r="56" spans="1:96" ht="15" customHeight="1">
      <c r="A56" s="16"/>
      <c r="B56" s="15"/>
      <c r="H56" s="16"/>
      <c r="I56" s="16"/>
      <c r="J56" s="16">
        <f>IF(OR(AND(J55=21,J54&lt;20),AND(J55=30,OR(J54=29,J54=28)),AND(J55&gt;21,J55-J54=2)),1,0)</f>
        <v>0</v>
      </c>
      <c r="K56" s="16">
        <f>IF(OR(AND(K55=21,K54&lt;20),AND(K55=30,OR(K54=29,K54=28)),AND(K55&gt;21,K55-K54=2)),1,0)</f>
        <v>0</v>
      </c>
      <c r="L56" s="16">
        <f>IF(OR(AND(L55=21,L54&lt;20),AND(L55=30,OR(L54=29,L54=28)),AND(L55&gt;21,L55-L54=2)),1,0)</f>
        <v>0</v>
      </c>
      <c r="M56" s="46"/>
      <c r="N56" s="22">
        <f>IF(O56&lt;&gt;"",VLOOKUP(O56,C54:N55,12,FALSE),"")</f>
      </c>
      <c r="O56" s="18">
        <f>IF(AND(C54="Bye",C55="Bye"),"Bye",IF(OR(M54=$G$5,C55="Bye"),C54,IF(OR(M55=$G$5,C54="Bye"),C55,"")))</f>
      </c>
      <c r="P56" s="18"/>
      <c r="Q56" s="18"/>
      <c r="R56" s="18"/>
      <c r="S56" s="18"/>
      <c r="T56" s="50"/>
      <c r="U56" s="51"/>
      <c r="V56" s="35"/>
      <c r="W56" s="35"/>
      <c r="X56" s="35"/>
      <c r="Y56" s="16">
        <f>SUM(V55:X55)</f>
        <v>0</v>
      </c>
      <c r="Z56" s="16">
        <f>N56</f>
      </c>
      <c r="AK56" s="21"/>
      <c r="BI56" s="21"/>
      <c r="CJ56" s="12"/>
      <c r="CK56" s="12"/>
      <c r="CL56" s="12"/>
      <c r="CM56" s="12"/>
      <c r="CN56" s="12"/>
      <c r="CO56" s="12"/>
      <c r="CP56" s="12"/>
      <c r="CQ56" s="12"/>
      <c r="CR56" s="12"/>
    </row>
    <row r="57" spans="1:96" ht="15" customHeight="1">
      <c r="A57" s="16"/>
      <c r="B57" s="15"/>
      <c r="H57" s="16"/>
      <c r="I57" s="16"/>
      <c r="J57" s="16">
        <f>IF(OR(AND(J58=21,J59&lt;20),AND(J58=30,OR(J59=29,J59=28)),AND(J58&gt;21,J58-J59=2)),1,0)</f>
        <v>0</v>
      </c>
      <c r="K57" s="16">
        <f>IF(OR(AND(K58=21,K59&lt;20),AND(K58=30,OR(K59=29,K59=28)),AND(K58&gt;21,K58-K59=2)),1,0)</f>
        <v>0</v>
      </c>
      <c r="L57" s="16">
        <f>IF(OR(AND(L58=21,L59&lt;20),AND(L58=30,OR(L59=29,L59=28)),AND(L58&gt;21,L58-L59=2)),1,0)</f>
        <v>0</v>
      </c>
      <c r="M57" s="46"/>
      <c r="N57" s="15">
        <f>IF(O57&lt;&gt;"",VLOOKUP(O57,C58:N59,12,FALSE),"")</f>
      </c>
      <c r="O57" s="12">
        <f>IF(AND(C58="Bye",C59="Bye"),"Bye",IF(OR(M58=$G$5,C59="Bye"),C58,IF(OR(M59=$G$5,C58="Bye"),C59,"")))</f>
      </c>
      <c r="T57" s="52"/>
      <c r="U57" s="52"/>
      <c r="V57" s="36"/>
      <c r="W57" s="36"/>
      <c r="X57" s="36"/>
      <c r="Y57" s="20">
        <f>SUM(V58:X58)</f>
        <v>0</v>
      </c>
      <c r="Z57" s="16">
        <f>N57</f>
      </c>
      <c r="AK57" s="21"/>
      <c r="BI57" s="21"/>
      <c r="CJ57" s="12"/>
      <c r="CK57" s="12"/>
      <c r="CL57" s="12"/>
      <c r="CM57" s="12"/>
      <c r="CN57" s="12"/>
      <c r="CO57" s="12"/>
      <c r="CP57" s="12"/>
      <c r="CQ57" s="12"/>
      <c r="CR57" s="12"/>
    </row>
    <row r="58" spans="1:96" ht="15" customHeight="1">
      <c r="A58" s="16">
        <f>Setup!I27</f>
        <v>20</v>
      </c>
      <c r="B58" s="17" t="str">
        <f>IF(C58="Bye","","("&amp;A58&amp;")")</f>
        <v>(20)</v>
      </c>
      <c r="C58" s="18">
        <f>IF(AND(Setup!$B$2&gt;32,Setup!$B$2&lt;=64),IF(VLOOKUP(A58,Setup!$A$14:$B$77,2,FALSE)&lt;&gt;"",VLOOKUP(A58,Setup!$A$14:$B$77,2,FALSE),"Bye"),"")</f>
      </c>
      <c r="D58" s="18"/>
      <c r="E58" s="18"/>
      <c r="F58" s="18"/>
      <c r="G58" s="18"/>
      <c r="H58" s="50"/>
      <c r="I58" s="51"/>
      <c r="J58" s="35"/>
      <c r="K58" s="35"/>
      <c r="L58" s="35"/>
      <c r="M58" s="23">
        <f>SUM(J57:L57)</f>
        <v>0</v>
      </c>
      <c r="N58" s="16" t="str">
        <f>B58</f>
        <v>(20)</v>
      </c>
      <c r="T58" s="16"/>
      <c r="U58" s="16"/>
      <c r="V58" s="16">
        <f>IF(OR(AND(V57=21,V56&lt;20),AND(V57=30,OR(V56=29,V56=28)),AND(V57&gt;21,V57-V56=2)),1,0)</f>
        <v>0</v>
      </c>
      <c r="W58" s="16">
        <f>IF(OR(AND(W57=21,W56&lt;20),AND(W57=30,OR(W56=29,W56=28)),AND(W57&gt;21,W57-W56=2)),1,0)</f>
        <v>0</v>
      </c>
      <c r="X58" s="16">
        <f>IF(OR(AND(X57=21,X56&lt;20),AND(X57=30,OR(X56=29,X56=28)),AND(X57&gt;21,X57-X56=2)),1,0)</f>
        <v>0</v>
      </c>
      <c r="Y58" s="46"/>
      <c r="AK58" s="21"/>
      <c r="BI58" s="21"/>
      <c r="CJ58" s="12"/>
      <c r="CK58" s="12"/>
      <c r="CL58" s="12"/>
      <c r="CM58" s="12"/>
      <c r="CN58" s="12"/>
      <c r="CO58" s="12"/>
      <c r="CP58" s="12"/>
      <c r="CQ58" s="12"/>
      <c r="CR58" s="12"/>
    </row>
    <row r="59" spans="1:61" ht="15" customHeight="1">
      <c r="A59" s="16">
        <f>Setup!J27</f>
        <v>45</v>
      </c>
      <c r="B59" s="17" t="str">
        <f>IF(C59="Bye","","("&amp;A59&amp;")")</f>
        <v>(45)</v>
      </c>
      <c r="C59" s="12">
        <f>IF(AND(Setup!$B$2&gt;32,Setup!$B$2&lt;=64),IF(VLOOKUP(A59,Setup!$A$14:$B$77,2,FALSE)&lt;&gt;"",VLOOKUP(A59,Setup!$A$14:$B$77,2,FALSE),"Bye"),"")</f>
      </c>
      <c r="H59" s="52"/>
      <c r="I59" s="52"/>
      <c r="J59" s="36"/>
      <c r="K59" s="36"/>
      <c r="L59" s="36"/>
      <c r="M59" s="24">
        <f>SUM(J60:L60)</f>
        <v>0</v>
      </c>
      <c r="N59" s="16" t="str">
        <f>B59</f>
        <v>(45)</v>
      </c>
      <c r="Y59" s="21"/>
      <c r="AF59" s="16"/>
      <c r="AG59" s="16"/>
      <c r="AH59" s="16">
        <f>IF(OR(AND(AH60=21,AH61&lt;20),AND(AH60=30,OR(AH61=29,AH61=28)),AND(AH60&gt;21,AH60-AH61=2)),1,0)</f>
        <v>0</v>
      </c>
      <c r="AI59" s="16">
        <f>IF(OR(AND(AI60=21,AI61&lt;20),AND(AI60=30,OR(AI61=29,AI61=28)),AND(AI60&gt;21,AI60-AI61=2)),1,0)</f>
        <v>0</v>
      </c>
      <c r="AJ59" s="16">
        <f>IF(OR(AND(AJ60=21,AJ61&lt;20),AND(AJ60=30,OR(AJ61=29,AJ61=28)),AND(AJ60&gt;21,AJ60-AJ61=2)),1,0)</f>
        <v>0</v>
      </c>
      <c r="AK59" s="46"/>
      <c r="BI59" s="21"/>
    </row>
    <row r="60" spans="1:61" ht="15" customHeight="1">
      <c r="A60" s="16"/>
      <c r="B60" s="15"/>
      <c r="H60" s="16"/>
      <c r="I60" s="16"/>
      <c r="J60" s="16">
        <f>IF(OR(AND(J59=21,J58&lt;20),AND(J59=30,OR(J58=29,J58=28)),AND(J59&gt;21,J59-J58=2)),1,0)</f>
        <v>0</v>
      </c>
      <c r="K60" s="16">
        <f>IF(OR(AND(K59=21,K58&lt;20),AND(K59=30,OR(K58=29,K58=28)),AND(K59&gt;21,K59-K58=2)),1,0)</f>
        <v>0</v>
      </c>
      <c r="L60" s="16">
        <f>IF(OR(AND(L59=21,L58&lt;20),AND(L59=30,OR(L58=29,L58=28)),AND(L59&gt;21,L59-L58=2)),1,0)</f>
        <v>0</v>
      </c>
      <c r="M60" s="25"/>
      <c r="N60" s="16"/>
      <c r="Y60" s="21"/>
      <c r="Z60" s="22">
        <f>IF(AA60&lt;&gt;"",VLOOKUP(AA60,O56:Z57,12,FALSE),"")</f>
      </c>
      <c r="AA60" s="18">
        <f>IF(AND(O56="Bye",O57="Bye"),"Bye",IF(OR(Y56=$G$5,O57="Bye"),O56,IF(OR(Y57=$G$5,O56="Bye"),O57,"")))</f>
      </c>
      <c r="AB60" s="18"/>
      <c r="AC60" s="18"/>
      <c r="AD60" s="18"/>
      <c r="AE60" s="18"/>
      <c r="AF60" s="50"/>
      <c r="AG60" s="51"/>
      <c r="AH60" s="35"/>
      <c r="AI60" s="35"/>
      <c r="AJ60" s="35"/>
      <c r="AK60" s="23">
        <f>SUM(AH59:AJ59)</f>
        <v>0</v>
      </c>
      <c r="AL60" s="25">
        <f>Z60</f>
      </c>
      <c r="BI60" s="21"/>
    </row>
    <row r="61" spans="1:61" ht="15" customHeight="1">
      <c r="A61" s="16"/>
      <c r="B61" s="15"/>
      <c r="H61" s="16"/>
      <c r="I61" s="16"/>
      <c r="J61" s="16">
        <f>IF(OR(AND(J62=21,J63&lt;20),AND(J62=30,OR(J63=29,J63=28)),AND(J62&gt;21,J62-J63=2)),1,0)</f>
        <v>0</v>
      </c>
      <c r="K61" s="16">
        <f>IF(OR(AND(K62=21,K63&lt;20),AND(K62=30,OR(K63=29,K63=28)),AND(K62&gt;21,K62-K63=2)),1,0)</f>
        <v>0</v>
      </c>
      <c r="L61" s="16">
        <f>IF(OR(AND(L62=21,L63&lt;20),AND(L62=30,OR(L63=29,L63=28)),AND(L62&gt;21,L62-L63=2)),1,0)</f>
        <v>0</v>
      </c>
      <c r="M61" s="16"/>
      <c r="N61" s="11"/>
      <c r="Y61" s="21"/>
      <c r="Z61" s="15">
        <f>IF(AA61&lt;&gt;"",VLOOKUP(AA61,O64:Z65,12,FALSE),"")</f>
      </c>
      <c r="AA61" s="12">
        <f>IF(AND(O64="Bye",O65="Bye"),"Bye",IF(OR(O65="Bye",Y64=$G$5),O64,IF(OR(Y65=$G$5,O64="Bye"),O65,"")))</f>
      </c>
      <c r="AF61" s="52"/>
      <c r="AG61" s="52"/>
      <c r="AH61" s="36"/>
      <c r="AI61" s="36"/>
      <c r="AJ61" s="36"/>
      <c r="AK61" s="24">
        <f>SUM(AH62:AJ62)</f>
        <v>0</v>
      </c>
      <c r="AL61" s="25">
        <f>Z61</f>
      </c>
      <c r="BI61" s="21"/>
    </row>
    <row r="62" spans="1:61" ht="15" customHeight="1">
      <c r="A62" s="16">
        <f>Setup!I28</f>
        <v>29</v>
      </c>
      <c r="B62" s="17" t="str">
        <f>IF(C62="Bye","","("&amp;A62&amp;")")</f>
        <v>(29)</v>
      </c>
      <c r="C62" s="18">
        <f>IF(AND(Setup!$B$2&gt;32,Setup!$B$2&lt;=64),IF(VLOOKUP(A62,Setup!$A$14:$B$77,2,FALSE)&lt;&gt;"",VLOOKUP(A62,Setup!$A$14:$B$77,2,FALSE),"Bye"),"")</f>
      </c>
      <c r="D62" s="18"/>
      <c r="E62" s="18"/>
      <c r="F62" s="18"/>
      <c r="G62" s="18"/>
      <c r="H62" s="50"/>
      <c r="I62" s="51"/>
      <c r="J62" s="35"/>
      <c r="K62" s="35"/>
      <c r="L62" s="35"/>
      <c r="M62" s="16">
        <f>SUM(J61:L61)</f>
        <v>0</v>
      </c>
      <c r="N62" s="16" t="str">
        <f>B62</f>
        <v>(29)</v>
      </c>
      <c r="Y62" s="21"/>
      <c r="AF62" s="16"/>
      <c r="AG62" s="16"/>
      <c r="AH62" s="16">
        <f>IF(OR(AND(AH61=21,AH60&lt;20),AND(AH61=30,OR(AH60=29,AH60=28)),AND(AH61&gt;21,AH61-AH60=2)),1,0)</f>
        <v>0</v>
      </c>
      <c r="AI62" s="16">
        <f>IF(OR(AND(AI61=21,AI60&lt;20),AND(AI61=30,OR(AI60=29,AI60=28)),AND(AI61&gt;21,AI61-AI60=2)),1,0)</f>
        <v>0</v>
      </c>
      <c r="AJ62" s="16">
        <f>IF(OR(AND(AJ61=21,AJ60&lt;20),AND(AJ61=30,OR(AJ60=29,AJ60=28)),AND(AJ61&gt;21,AJ61-AJ60=2)),1,0)</f>
        <v>0</v>
      </c>
      <c r="AK62" s="25"/>
      <c r="BI62" s="21"/>
    </row>
    <row r="63" spans="1:61" ht="15" customHeight="1">
      <c r="A63" s="16">
        <f>Setup!J28</f>
        <v>36</v>
      </c>
      <c r="B63" s="17" t="str">
        <f>IF(C63="Bye","","("&amp;A63&amp;")")</f>
        <v>(36)</v>
      </c>
      <c r="C63" s="12">
        <f>IF(AND(Setup!$B$2&gt;32,Setup!$B$2&lt;=64),IF(VLOOKUP(A63,Setup!$A$14:$B$77,2,FALSE)&lt;&gt;"",VLOOKUP(A63,Setup!$A$14:$B$77,2,FALSE),"Bye"),"")</f>
      </c>
      <c r="H63" s="52"/>
      <c r="I63" s="52"/>
      <c r="J63" s="36"/>
      <c r="K63" s="36"/>
      <c r="L63" s="36"/>
      <c r="M63" s="20">
        <f>SUM(J64:L64)</f>
        <v>0</v>
      </c>
      <c r="N63" s="16" t="str">
        <f>B63</f>
        <v>(36)</v>
      </c>
      <c r="T63" s="16"/>
      <c r="U63" s="16"/>
      <c r="V63" s="16">
        <f>IF(OR(AND(V64=21,V65&lt;20),AND(V64=30,OR(V65=29,V65=28)),AND(V64&gt;21,V64-V65=2)),1,0)</f>
        <v>0</v>
      </c>
      <c r="W63" s="16">
        <f>IF(OR(AND(W64=21,W65&lt;20),AND(W64=30,OR(W65=29,W65=28)),AND(W64&gt;21,W64-W65=2)),1,0)</f>
        <v>0</v>
      </c>
      <c r="X63" s="16">
        <f>IF(OR(AND(X64=21,X65&lt;20),AND(X64=30,OR(X65=29,X65=28)),AND(X64&gt;21,X64-X65=2)),1,0)</f>
        <v>0</v>
      </c>
      <c r="Y63" s="46"/>
      <c r="AK63" s="11"/>
      <c r="BI63" s="21"/>
    </row>
    <row r="64" spans="1:61" ht="15" customHeight="1">
      <c r="A64" s="16"/>
      <c r="B64" s="15"/>
      <c r="H64" s="16"/>
      <c r="I64" s="16"/>
      <c r="J64" s="16">
        <f>IF(OR(AND(J63=21,J62&lt;20),AND(J63=30,OR(J62=29,J62=28)),AND(J63&gt;21,J63-J62=2)),1,0)</f>
        <v>0</v>
      </c>
      <c r="K64" s="16">
        <f>IF(OR(AND(K63=21,K62&lt;20),AND(K63=30,OR(K62=29,K62=28)),AND(K63&gt;21,K63-K62=2)),1,0)</f>
        <v>0</v>
      </c>
      <c r="L64" s="16">
        <f>IF(OR(AND(L63=21,L62&lt;20),AND(L63=30,OR(L62=29,L62=28)),AND(L63&gt;21,L63-L62=2)),1,0)</f>
        <v>0</v>
      </c>
      <c r="M64" s="46"/>
      <c r="N64" s="22">
        <f>IF(O64&lt;&gt;"",VLOOKUP(O64,C62:N63,12,FALSE),"")</f>
      </c>
      <c r="O64" s="18">
        <f>IF(AND(C62="Bye",C63="Bye"),"Bye",IF(OR(M62=$G$5,C63="Bye"),C62,IF(OR(M63=$G$5,C62="Bye"),C63,"")))</f>
      </c>
      <c r="P64" s="18"/>
      <c r="Q64" s="18"/>
      <c r="R64" s="18"/>
      <c r="S64" s="18"/>
      <c r="T64" s="50"/>
      <c r="U64" s="51"/>
      <c r="V64" s="35"/>
      <c r="W64" s="35"/>
      <c r="X64" s="35"/>
      <c r="Y64" s="23">
        <f>SUM(V63:X63)</f>
        <v>0</v>
      </c>
      <c r="Z64" s="16">
        <f>N64</f>
      </c>
      <c r="AK64" s="11"/>
      <c r="BI64" s="21"/>
    </row>
    <row r="65" spans="1:61" ht="15" customHeight="1">
      <c r="A65" s="16"/>
      <c r="B65" s="15"/>
      <c r="H65" s="16"/>
      <c r="I65" s="16"/>
      <c r="J65" s="16">
        <f>IF(OR(AND(J66=21,J67&lt;20),AND(J66=30,OR(J67=29,J67=28)),AND(J66&gt;21,J66-J67=2)),1,0)</f>
        <v>0</v>
      </c>
      <c r="K65" s="16">
        <f>IF(OR(AND(K66=21,K67&lt;20),AND(K66=30,OR(K67=29,K67=28)),AND(K66&gt;21,K66-K67=2)),1,0)</f>
        <v>0</v>
      </c>
      <c r="L65" s="16">
        <f>IF(OR(AND(L66=21,L67&lt;20),AND(L66=30,OR(L67=29,L67=28)),AND(L66&gt;21,L66-L67=2)),1,0)</f>
        <v>0</v>
      </c>
      <c r="M65" s="46"/>
      <c r="N65" s="15">
        <f>IF(O65&lt;&gt;"",VLOOKUP(O65,C66:N67,12,FALSE),"")</f>
      </c>
      <c r="O65" s="12">
        <f>IF(AND(C66="Bye",C67="Bye"),"Bye",IF(OR(M66=$G$5,C67="Bye"),C66,IF(OR(M67=$G$5,C66="Bye"),C67,"")))</f>
      </c>
      <c r="T65" s="52"/>
      <c r="U65" s="52"/>
      <c r="V65" s="36"/>
      <c r="W65" s="36"/>
      <c r="X65" s="36"/>
      <c r="Y65" s="24">
        <f>SUM(V66:X66)</f>
        <v>0</v>
      </c>
      <c r="Z65" s="16">
        <f>N65</f>
      </c>
      <c r="AK65" s="11"/>
      <c r="AM65" s="68"/>
      <c r="AN65" s="68"/>
      <c r="AO65" s="68"/>
      <c r="AP65" s="68"/>
      <c r="AQ65" s="68"/>
      <c r="AR65" s="68"/>
      <c r="AS65" s="68"/>
      <c r="AT65" s="68"/>
      <c r="AU65" s="68"/>
      <c r="AV65" s="45"/>
      <c r="BI65" s="21"/>
    </row>
    <row r="66" spans="1:61" ht="15" customHeight="1">
      <c r="A66" s="16">
        <f>Setup!I29</f>
        <v>4</v>
      </c>
      <c r="B66" s="17" t="str">
        <f>IF(C66="Bye","","("&amp;A66&amp;")")</f>
        <v>(4)</v>
      </c>
      <c r="C66" s="18">
        <f>IF(AND(Setup!$B$2&gt;32,Setup!$B$2&lt;=64),IF(VLOOKUP(A66,Setup!$A$14:$B$77,2,FALSE)&lt;&gt;"",VLOOKUP(A66,Setup!$A$14:$B$77,2,FALSE),"Bye"),"")</f>
      </c>
      <c r="D66" s="18"/>
      <c r="E66" s="18"/>
      <c r="F66" s="18"/>
      <c r="G66" s="18"/>
      <c r="H66" s="50"/>
      <c r="I66" s="51"/>
      <c r="J66" s="35"/>
      <c r="K66" s="35"/>
      <c r="L66" s="35"/>
      <c r="M66" s="23">
        <f>SUM(J65:L65)</f>
        <v>0</v>
      </c>
      <c r="N66" s="16" t="str">
        <f>B66</f>
        <v>(4)</v>
      </c>
      <c r="T66" s="16"/>
      <c r="U66" s="16"/>
      <c r="V66" s="16">
        <f>IF(OR(AND(V65=21,V64&lt;20),AND(V65=30,OR(V64=29,V64=28)),AND(V65&gt;21,V65-V64=2)),1,0)</f>
        <v>0</v>
      </c>
      <c r="W66" s="16">
        <f>IF(OR(AND(W65=21,W64&lt;20),AND(W65=30,OR(W64=29,W64=28)),AND(W65&gt;21,W65-W64=2)),1,0)</f>
        <v>0</v>
      </c>
      <c r="X66" s="16">
        <f>IF(OR(AND(X65=21,X64&lt;20),AND(X65=30,OR(X64=29,X64=28)),AND(X65&gt;21,X65-X64=2)),1,0)</f>
        <v>0</v>
      </c>
      <c r="Y66" s="25"/>
      <c r="AK66" s="11"/>
      <c r="AM66" s="43"/>
      <c r="AN66" s="43"/>
      <c r="AO66" s="43"/>
      <c r="AP66" s="43"/>
      <c r="AQ66" s="44"/>
      <c r="AR66" s="44"/>
      <c r="AS66" s="44"/>
      <c r="AT66" s="44"/>
      <c r="AU66" s="44"/>
      <c r="AV66" s="19"/>
      <c r="BI66" s="21"/>
    </row>
    <row r="67" spans="1:74" ht="15" customHeight="1">
      <c r="A67" s="16">
        <f>Setup!J29</f>
        <v>61</v>
      </c>
      <c r="B67" s="17" t="str">
        <f>IF(C67="Bye","","("&amp;A67&amp;")")</f>
        <v>(61)</v>
      </c>
      <c r="C67" s="12">
        <f>IF(AND(Setup!$B$2&gt;32,Setup!$B$2&lt;=64),IF(VLOOKUP(A67,Setup!$A$14:$B$77,2,FALSE)&lt;&gt;"",VLOOKUP(A67,Setup!$A$14:$B$77,2,FALSE),"Bye"),"")</f>
      </c>
      <c r="H67" s="52"/>
      <c r="I67" s="52"/>
      <c r="J67" s="36"/>
      <c r="K67" s="36"/>
      <c r="L67" s="36"/>
      <c r="M67" s="24">
        <f>SUM(J68:L68)</f>
        <v>0</v>
      </c>
      <c r="N67" s="16" t="str">
        <f>B67</f>
        <v>(61)</v>
      </c>
      <c r="Y67" s="11"/>
      <c r="Z67" s="11"/>
      <c r="AK67" s="11"/>
      <c r="AM67" s="43"/>
      <c r="AN67" s="68"/>
      <c r="AO67" s="68"/>
      <c r="AP67" s="68"/>
      <c r="AQ67" s="68"/>
      <c r="AR67" s="68"/>
      <c r="AS67" s="68"/>
      <c r="AT67" s="68"/>
      <c r="AU67" s="45"/>
      <c r="BI67" s="21"/>
      <c r="BJ67" s="16"/>
      <c r="BK67" s="16"/>
      <c r="BL67" s="16"/>
      <c r="BM67" s="16"/>
      <c r="BN67" s="16"/>
      <c r="BO67" s="16"/>
      <c r="BP67" s="16"/>
      <c r="BQ67" s="16"/>
      <c r="BR67" s="16">
        <f>IF(OR(AND(BR68=21,BR69&lt;20),AND(BR68=30,OR(BR69=29,BR69=28)),AND(BR68&gt;21,BR68-BR69=2)),1,0)</f>
        <v>0</v>
      </c>
      <c r="BS67" s="16">
        <f>IF(OR(AND(BS68=21,BS69&lt;20),AND(BS68=30,OR(BS69=29,BS69=28)),AND(BS68&gt;21,BS68-BS69=2)),1,0)</f>
        <v>0</v>
      </c>
      <c r="BT67" s="16">
        <f>IF(OR(AND(BT68=21,BT69&lt;20),AND(BT68=30,OR(BT69=29,BT69=28)),AND(BT68&gt;21,BT68-BT69=2)),1,0)</f>
        <v>0</v>
      </c>
      <c r="BU67" s="16"/>
      <c r="BV67" s="25"/>
    </row>
    <row r="68" spans="1:74" ht="15" customHeight="1">
      <c r="A68" s="16"/>
      <c r="B68" s="15"/>
      <c r="H68" s="16"/>
      <c r="I68" s="16"/>
      <c r="J68" s="16">
        <f>IF(OR(AND(J67=21,J66&lt;20),AND(J67=30,OR(J66=29,J66=28)),AND(J67&gt;21,J67-J66=2)),1,0)</f>
        <v>0</v>
      </c>
      <c r="K68" s="16">
        <f>IF(OR(AND(K67=21,K66&lt;20),AND(K67=30,OR(K66=29,K66=28)),AND(K67&gt;21,K67-K66=2)),1,0)</f>
        <v>0</v>
      </c>
      <c r="L68" s="16">
        <f>IF(OR(AND(L67=21,L66&lt;20),AND(L67=30,OR(L66=29,L66=28)),AND(L67&gt;21,L67-L66=2)),1,0)</f>
        <v>0</v>
      </c>
      <c r="M68" s="25"/>
      <c r="Y68" s="11"/>
      <c r="Z68" s="11"/>
      <c r="AK68" s="11"/>
      <c r="AM68" s="43"/>
      <c r="AN68" s="43"/>
      <c r="AO68" s="43"/>
      <c r="AP68" s="43"/>
      <c r="AQ68" s="43"/>
      <c r="AR68" s="43"/>
      <c r="AS68" s="43"/>
      <c r="AT68" s="43"/>
      <c r="AU68" s="43"/>
      <c r="BI68" s="21"/>
      <c r="BJ68" s="22">
        <f>IF(BK68&lt;&gt;"",VLOOKUP(BK68,AY36:BJ37,12,FALSE),"")</f>
      </c>
      <c r="BK68" s="18">
        <f>IF(BI36=$G$5,AY36,IF(BI37=$G$5,AY37,""))</f>
      </c>
      <c r="BL68" s="18"/>
      <c r="BM68" s="18"/>
      <c r="BN68" s="18"/>
      <c r="BO68" s="18"/>
      <c r="BP68" s="50"/>
      <c r="BQ68" s="51"/>
      <c r="BR68" s="35"/>
      <c r="BS68" s="35"/>
      <c r="BT68" s="35"/>
      <c r="BU68" s="25">
        <f>SUM(BR67:BT67)</f>
        <v>0</v>
      </c>
      <c r="BV68" s="25">
        <f>BJ68</f>
      </c>
    </row>
    <row r="69" spans="1:74" ht="15" customHeight="1">
      <c r="A69" s="16"/>
      <c r="H69" s="16"/>
      <c r="I69" s="16"/>
      <c r="J69" s="16">
        <f>IF(OR(AND(J70=21,J71&lt;20),AND(J70=30,OR(J71=29,J71=28)),AND(J70&gt;21,J70-J71=2)),1,0)</f>
        <v>0</v>
      </c>
      <c r="K69" s="16">
        <f>IF(OR(AND(K70=21,K71&lt;20),AND(K70=30,OR(K71=29,K71=28)),AND(K70&gt;21,K70-K71=2)),1,0)</f>
        <v>0</v>
      </c>
      <c r="L69" s="16">
        <f>IF(OR(AND(L70=21,L71&lt;20),AND(L70=30,OR(L71=29,L71=28)),AND(L70&gt;21,L70-L71=2)),1,0)</f>
        <v>0</v>
      </c>
      <c r="M69" s="16"/>
      <c r="Z69" s="11"/>
      <c r="AK69" s="11"/>
      <c r="BI69" s="21"/>
      <c r="BJ69" s="15">
        <f>IF(BK69&lt;&gt;"",VLOOKUP(BK69,AY100:BJ101,12,FALSE),"")</f>
      </c>
      <c r="BK69" s="12">
        <f>IF(BI100=$G$5,AY100,IF(BI101=$G$5,AY101,""))</f>
      </c>
      <c r="BL69" s="12"/>
      <c r="BM69" s="12"/>
      <c r="BN69" s="12"/>
      <c r="BO69" s="12"/>
      <c r="BP69" s="52"/>
      <c r="BQ69" s="52"/>
      <c r="BR69" s="36"/>
      <c r="BS69" s="36"/>
      <c r="BT69" s="36"/>
      <c r="BU69" s="25">
        <f>SUM(BR70:BT70)</f>
        <v>0</v>
      </c>
      <c r="BV69" s="25">
        <f>BJ69</f>
      </c>
    </row>
    <row r="70" spans="1:73" ht="15" customHeight="1">
      <c r="A70" s="16">
        <f>Setup!I30</f>
        <v>3</v>
      </c>
      <c r="B70" s="17" t="str">
        <f>IF(C70="Bye","","("&amp;A70&amp;")")</f>
        <v>(3)</v>
      </c>
      <c r="C70" s="18">
        <f>IF(AND(Setup!$B$2&gt;32,Setup!$B$2&lt;=64),IF(VLOOKUP(A70,Setup!$A$14:$B$77,2,FALSE)&lt;&gt;"",VLOOKUP(A70,Setup!$A$14:$B$77,2,FALSE),"Bye"),"")</f>
      </c>
      <c r="D70" s="18"/>
      <c r="E70" s="18"/>
      <c r="F70" s="18"/>
      <c r="G70" s="18"/>
      <c r="H70" s="50"/>
      <c r="I70" s="51"/>
      <c r="J70" s="35"/>
      <c r="K70" s="35"/>
      <c r="L70" s="35"/>
      <c r="M70" s="16">
        <f>SUM(J69:L69)</f>
        <v>0</v>
      </c>
      <c r="N70" s="16" t="str">
        <f>B70</f>
        <v>(3)</v>
      </c>
      <c r="BI70" s="21"/>
      <c r="BJ70" s="12"/>
      <c r="BK70" s="12"/>
      <c r="BL70" s="12"/>
      <c r="BM70" s="12"/>
      <c r="BN70" s="12"/>
      <c r="BO70" s="12"/>
      <c r="BP70" s="16"/>
      <c r="BQ70" s="16"/>
      <c r="BR70" s="16">
        <f>IF(OR(AND(BR69=21,BR68&lt;20),AND(BR69=30,OR(BR68=29,BR68=28)),AND(BR69&gt;21,BR69-BR68=2)),1,0)</f>
        <v>0</v>
      </c>
      <c r="BS70" s="16">
        <f>IF(OR(AND(BS69=21,BS68&lt;20),AND(BS69=30,OR(BS68=29,BS68=28)),AND(BS69&gt;21,BS69-BS68=2)),1,0)</f>
        <v>0</v>
      </c>
      <c r="BT70" s="16">
        <f>IF(OR(AND(BT69=21,BT68&lt;20),AND(BT69=30,OR(BT68=29,BT68=28)),AND(BT69&gt;21,BT69-BT68=2)),1,0)</f>
        <v>0</v>
      </c>
      <c r="BU70" s="25"/>
    </row>
    <row r="71" spans="1:61" ht="15" customHeight="1">
      <c r="A71" s="16">
        <f>Setup!J30</f>
        <v>62</v>
      </c>
      <c r="B71" s="17" t="str">
        <f>IF(C71="Bye","","("&amp;A71&amp;")")</f>
        <v>(62)</v>
      </c>
      <c r="C71" s="12">
        <f>IF(AND(Setup!$B$2&gt;32,Setup!$B$2&lt;=64),IF(VLOOKUP(A71,Setup!$A$14:$B$77,2,FALSE)&lt;&gt;"",VLOOKUP(A71,Setup!$A$14:$B$77,2,FALSE),"Bye"),"")</f>
      </c>
      <c r="H71" s="52"/>
      <c r="I71" s="52"/>
      <c r="J71" s="36"/>
      <c r="K71" s="36"/>
      <c r="L71" s="36"/>
      <c r="M71" s="20">
        <f>SUM(J72:L72)</f>
        <v>0</v>
      </c>
      <c r="N71" s="16" t="str">
        <f>B71</f>
        <v>(62)</v>
      </c>
      <c r="T71" s="16"/>
      <c r="U71" s="16"/>
      <c r="V71" s="16">
        <f>IF(OR(AND(V72=21,V73&lt;20),AND(V72=30,OR(V73=29,V73=28)),AND(V72&gt;21,V72-V73=2)),1,0)</f>
        <v>0</v>
      </c>
      <c r="W71" s="16">
        <f>IF(OR(AND(W72=21,W73&lt;20),AND(W72=30,OR(W73=29,W73=28)),AND(W72&gt;21,W72-W73=2)),1,0)</f>
        <v>0</v>
      </c>
      <c r="X71" s="16">
        <f>IF(OR(AND(X72=21,X73&lt;20),AND(X72=30,OR(X73=29,X73=28)),AND(X72&gt;21,X72-X73=2)),1,0)</f>
        <v>0</v>
      </c>
      <c r="Y71" s="16"/>
      <c r="Z71" s="16"/>
      <c r="BI71" s="21"/>
    </row>
    <row r="72" spans="1:61" ht="15" customHeight="1">
      <c r="A72" s="16"/>
      <c r="B72" s="15"/>
      <c r="H72" s="16"/>
      <c r="I72" s="16"/>
      <c r="J72" s="16">
        <f>IF(OR(AND(J71=21,J70&lt;20),AND(J71=30,OR(J70=29,J70=28)),AND(J71&gt;21,J71-J70=2)),1,0)</f>
        <v>0</v>
      </c>
      <c r="K72" s="16">
        <f>IF(OR(AND(K71=21,K70&lt;20),AND(K71=30,OR(K70=29,K70=28)),AND(K71&gt;21,K71-K70=2)),1,0)</f>
        <v>0</v>
      </c>
      <c r="L72" s="16">
        <f>IF(OR(AND(L71=21,L70&lt;20),AND(L71=30,OR(L70=29,L70=28)),AND(L71&gt;21,L71-L70=2)),1,0)</f>
        <v>0</v>
      </c>
      <c r="M72" s="46"/>
      <c r="N72" s="22">
        <f>IF(O72&lt;&gt;"",VLOOKUP(O72,C70:N71,12,FALSE),"")</f>
      </c>
      <c r="O72" s="18">
        <f>IF(AND(C70="Bye",C71="Bye"),"Bye",IF(OR(M70=$G$5,C71="Bye"),C70,IF(OR(M71=$G$5,C70="Bye"),C71,"")))</f>
      </c>
      <c r="P72" s="18"/>
      <c r="Q72" s="18"/>
      <c r="R72" s="18"/>
      <c r="S72" s="18"/>
      <c r="T72" s="50"/>
      <c r="U72" s="51"/>
      <c r="V72" s="35"/>
      <c r="W72" s="35"/>
      <c r="X72" s="35"/>
      <c r="Y72" s="16">
        <f>SUM(V71:X71)</f>
        <v>0</v>
      </c>
      <c r="Z72" s="16">
        <f>N72</f>
      </c>
      <c r="BI72" s="21"/>
    </row>
    <row r="73" spans="1:71" ht="15" customHeight="1" thickBot="1">
      <c r="A73" s="16"/>
      <c r="B73" s="15"/>
      <c r="H73" s="16"/>
      <c r="I73" s="16"/>
      <c r="J73" s="16">
        <f>IF(OR(AND(J74=21,J75&lt;20),AND(J74=30,OR(J75=29,J75=28)),AND(J74&gt;21,J74-J75=2)),1,0)</f>
        <v>0</v>
      </c>
      <c r="K73" s="16">
        <f>IF(OR(AND(K74=21,K75&lt;20),AND(K74=30,OR(K75=29,K75=28)),AND(K74&gt;21,K74-K75=2)),1,0)</f>
        <v>0</v>
      </c>
      <c r="L73" s="16">
        <f>IF(OR(AND(L74=21,L75&lt;20),AND(L74=30,OR(L75=29,L75=28)),AND(L74&gt;21,L74-L75=2)),1,0)</f>
        <v>0</v>
      </c>
      <c r="M73" s="46"/>
      <c r="N73" s="15">
        <f>IF(O73&lt;&gt;"",VLOOKUP(O73,C74:N75,12,FALSE),"")</f>
      </c>
      <c r="O73" s="12">
        <f>IF(AND(C74="Bye",C75="Bye"),"Bye",IF(OR(M74=$G$5,C75="Bye"),C74,IF(OR(M75=$G$5,C74="Bye"),C75,"")))</f>
      </c>
      <c r="T73" s="52"/>
      <c r="U73" s="52"/>
      <c r="V73" s="36"/>
      <c r="W73" s="36"/>
      <c r="X73" s="36"/>
      <c r="Y73" s="20">
        <f>SUM(V74:X74)</f>
        <v>0</v>
      </c>
      <c r="Z73" s="16">
        <f>N73</f>
      </c>
      <c r="BI73" s="21"/>
      <c r="BK73" s="69" t="s">
        <v>6</v>
      </c>
      <c r="BL73" s="69"/>
      <c r="BM73" s="69"/>
      <c r="BN73" s="69"/>
      <c r="BO73" s="69"/>
      <c r="BP73" s="69"/>
      <c r="BQ73" s="69"/>
      <c r="BR73" s="69"/>
      <c r="BS73" s="69"/>
    </row>
    <row r="74" spans="1:71" ht="15" customHeight="1">
      <c r="A74" s="16">
        <f>Setup!I31</f>
        <v>30</v>
      </c>
      <c r="B74" s="17" t="str">
        <f>IF(C74="Bye","","("&amp;A74&amp;")")</f>
        <v>(30)</v>
      </c>
      <c r="C74" s="18">
        <f>IF(AND(Setup!$B$2&gt;32,Setup!$B$2&lt;=64),IF(VLOOKUP(A74,Setup!$A$14:$B$77,2,FALSE)&lt;&gt;"",VLOOKUP(A74,Setup!$A$14:$B$77,2,FALSE),"Bye"),"")</f>
      </c>
      <c r="D74" s="18"/>
      <c r="E74" s="18"/>
      <c r="F74" s="18"/>
      <c r="G74" s="18"/>
      <c r="H74" s="50"/>
      <c r="I74" s="51"/>
      <c r="J74" s="35"/>
      <c r="K74" s="35"/>
      <c r="L74" s="35"/>
      <c r="M74" s="23">
        <f>SUM(J73:L73)</f>
        <v>0</v>
      </c>
      <c r="N74" s="16" t="str">
        <f>B74</f>
        <v>(30)</v>
      </c>
      <c r="T74" s="16"/>
      <c r="U74" s="16"/>
      <c r="V74" s="16">
        <f>IF(OR(AND(V73=21,V72&lt;20),AND(V73=30,OR(V72=29,V72=28)),AND(V73&gt;21,V73-V72=2)),1,0)</f>
        <v>0</v>
      </c>
      <c r="W74" s="16">
        <f>IF(OR(AND(W73=21,W72&lt;20),AND(W73=30,OR(W72=29,W72=28)),AND(W73&gt;21,W73-W72=2)),1,0)</f>
        <v>0</v>
      </c>
      <c r="X74" s="16">
        <f>IF(OR(AND(X73=21,X72&lt;20),AND(X73=30,OR(X72=29,X72=28)),AND(X73&gt;21,X73-X72=2)),1,0)</f>
        <v>0</v>
      </c>
      <c r="Y74" s="46"/>
      <c r="BI74" s="21"/>
      <c r="BK74" s="27"/>
      <c r="BL74" s="28"/>
      <c r="BM74" s="28"/>
      <c r="BN74" s="28"/>
      <c r="BO74" s="29"/>
      <c r="BP74" s="29"/>
      <c r="BQ74" s="29"/>
      <c r="BR74" s="29"/>
      <c r="BS74" s="30"/>
    </row>
    <row r="75" spans="1:71" ht="15" customHeight="1">
      <c r="A75" s="16">
        <f>Setup!J31</f>
        <v>35</v>
      </c>
      <c r="B75" s="17" t="str">
        <f>IF(C75="Bye","","("&amp;A75&amp;")")</f>
        <v>(35)</v>
      </c>
      <c r="C75" s="12">
        <f>IF(AND(Setup!$B$2&gt;32,Setup!$B$2&lt;=64),IF(VLOOKUP(A75,Setup!$A$14:$B$77,2,FALSE)&lt;&gt;"",VLOOKUP(A75,Setup!$A$14:$B$77,2,FALSE),"Bye"),"")</f>
      </c>
      <c r="H75" s="52"/>
      <c r="I75" s="52"/>
      <c r="J75" s="36"/>
      <c r="K75" s="36"/>
      <c r="L75" s="36"/>
      <c r="M75" s="24">
        <f>SUM(J76:L76)</f>
        <v>0</v>
      </c>
      <c r="N75" s="16" t="str">
        <f>B75</f>
        <v>(35)</v>
      </c>
      <c r="Y75" s="21"/>
      <c r="AF75" s="16"/>
      <c r="AG75" s="16"/>
      <c r="AH75" s="16">
        <f>IF(OR(AND(AH76=21,AH77&lt;20),AND(AH76=30,OR(AH77=29,AH77=28)),AND(AH76&gt;21,AH76-AH77=2)),1,0)</f>
        <v>0</v>
      </c>
      <c r="AI75" s="16">
        <f>IF(OR(AND(AI76=21,AI77&lt;20),AND(AI76=30,OR(AI77=29,AI77=28)),AND(AI76&gt;21,AI76-AI77=2)),1,0)</f>
        <v>0</v>
      </c>
      <c r="AJ75" s="16">
        <f>IF(OR(AND(AJ76=21,AJ77&lt;20),AND(AJ76=30,OR(AJ77=29,AJ77=28)),AND(AJ76&gt;21,AJ76-AJ77=2)),1,0)</f>
        <v>0</v>
      </c>
      <c r="AK75" s="16"/>
      <c r="BI75" s="21"/>
      <c r="BK75" s="31"/>
      <c r="BL75" s="66">
        <f>IF(BU68=$G$5,UPPER(BK68),IF(BU69=$G$5,UPPER(BK69),""))</f>
      </c>
      <c r="BM75" s="66"/>
      <c r="BN75" s="66"/>
      <c r="BO75" s="66"/>
      <c r="BP75" s="66"/>
      <c r="BQ75" s="66"/>
      <c r="BR75" s="66"/>
      <c r="BS75" s="32"/>
    </row>
    <row r="76" spans="1:71" ht="15" customHeight="1">
      <c r="A76" s="16"/>
      <c r="B76" s="15"/>
      <c r="H76" s="16"/>
      <c r="I76" s="16"/>
      <c r="J76" s="16">
        <f>IF(OR(AND(J75=21,J74&lt;20),AND(J75=30,OR(J74=29,J74=28)),AND(J75&gt;21,J75-J74=2)),1,0)</f>
        <v>0</v>
      </c>
      <c r="K76" s="16">
        <f>IF(OR(AND(K75=21,K74&lt;20),AND(K75=30,OR(K74=29,K74=28)),AND(K75&gt;21,K75-K74=2)),1,0)</f>
        <v>0</v>
      </c>
      <c r="L76" s="16">
        <f>IF(OR(AND(L75=21,L74&lt;20),AND(L75=30,OR(L74=29,L74=28)),AND(L75&gt;21,L75-L74=2)),1,0)</f>
        <v>0</v>
      </c>
      <c r="M76" s="25"/>
      <c r="N76" s="16"/>
      <c r="Y76" s="21"/>
      <c r="Z76" s="22">
        <f>IF(AA76&lt;&gt;"",VLOOKUP(AA76,O72:Z73,12,FALSE),"")</f>
      </c>
      <c r="AA76" s="18">
        <f>IF(AND(O72="Bye",O73="Bye"),"Bye",IF(OR(Y72=$G$5,O73="Bye"),O72,IF(OR(Y73=$G$5,O72="Bye"),O73,"")))</f>
      </c>
      <c r="AB76" s="18"/>
      <c r="AC76" s="18"/>
      <c r="AD76" s="18"/>
      <c r="AE76" s="18"/>
      <c r="AF76" s="50"/>
      <c r="AG76" s="51"/>
      <c r="AH76" s="35"/>
      <c r="AI76" s="35"/>
      <c r="AJ76" s="35"/>
      <c r="AK76" s="16">
        <f>SUM(AH75:AJ75)</f>
        <v>0</v>
      </c>
      <c r="AL76" s="25">
        <f>Z76</f>
      </c>
      <c r="BI76" s="21"/>
      <c r="BK76" s="33"/>
      <c r="BL76" s="18"/>
      <c r="BM76" s="18"/>
      <c r="BN76" s="18"/>
      <c r="BO76" s="18"/>
      <c r="BP76" s="18"/>
      <c r="BQ76" s="18"/>
      <c r="BR76" s="18"/>
      <c r="BS76" s="34"/>
    </row>
    <row r="77" spans="1:61" ht="15" customHeight="1">
      <c r="A77" s="16"/>
      <c r="B77" s="15"/>
      <c r="H77" s="16"/>
      <c r="I77" s="16"/>
      <c r="J77" s="16">
        <f>IF(OR(AND(J78=21,J79&lt;20),AND(J78=30,OR(J79=29,J79=28)),AND(J78&gt;21,J78-J79=2)),1,0)</f>
        <v>0</v>
      </c>
      <c r="K77" s="16">
        <f>IF(OR(AND(K78=21,K79&lt;20),AND(K78=30,OR(K79=29,K79=28)),AND(K78&gt;21,K78-K79=2)),1,0)</f>
        <v>0</v>
      </c>
      <c r="L77" s="16">
        <f>IF(OR(AND(L78=21,L79&lt;20),AND(L78=30,OR(L79=29,L79=28)),AND(L78&gt;21,L78-L79=2)),1,0)</f>
        <v>0</v>
      </c>
      <c r="M77" s="16"/>
      <c r="N77" s="11"/>
      <c r="Y77" s="21"/>
      <c r="Z77" s="15">
        <f>IF(AA77&lt;&gt;"",VLOOKUP(AA77,O80:Z81,12,FALSE),"")</f>
      </c>
      <c r="AA77" s="12">
        <f>IF(AND(O80="Bye",O81="Bye"),"Bye",IF(OR(O81="Bye",Y80=$G$5),O80,IF(OR(Y81=$G$5,O80="Bye"),O81,"")))</f>
      </c>
      <c r="AF77" s="52"/>
      <c r="AG77" s="52"/>
      <c r="AH77" s="36"/>
      <c r="AI77" s="36"/>
      <c r="AJ77" s="36"/>
      <c r="AK77" s="20">
        <f>SUM(AH78:AJ78)</f>
        <v>0</v>
      </c>
      <c r="AL77" s="25">
        <f>Z77</f>
      </c>
      <c r="BI77" s="21"/>
    </row>
    <row r="78" spans="1:61" ht="15" customHeight="1">
      <c r="A78" s="16">
        <f>Setup!I32</f>
        <v>14</v>
      </c>
      <c r="B78" s="17" t="str">
        <f>IF(C78="Bye","","("&amp;A78&amp;")")</f>
        <v>(14)</v>
      </c>
      <c r="C78" s="18">
        <f>IF(AND(Setup!$B$2&gt;32,Setup!$B$2&lt;=64),IF(VLOOKUP(A78,Setup!$A$14:$B$77,2,FALSE)&lt;&gt;"",VLOOKUP(A78,Setup!$A$14:$B$77,2,FALSE),"Bye"),"")</f>
      </c>
      <c r="D78" s="18"/>
      <c r="E78" s="18"/>
      <c r="F78" s="18"/>
      <c r="G78" s="18"/>
      <c r="H78" s="50"/>
      <c r="I78" s="51"/>
      <c r="J78" s="35"/>
      <c r="K78" s="35"/>
      <c r="L78" s="35"/>
      <c r="M78" s="16">
        <f>SUM(J77:L77)</f>
        <v>0</v>
      </c>
      <c r="N78" s="16" t="str">
        <f>B78</f>
        <v>(14)</v>
      </c>
      <c r="Y78" s="21"/>
      <c r="AF78" s="16"/>
      <c r="AG78" s="16"/>
      <c r="AH78" s="16">
        <f>IF(OR(AND(AH77=21,AH76&lt;20),AND(AH77=30,OR(AH76=29,AH76=28)),AND(AH77&gt;21,AH77-AH76=2)),1,0)</f>
        <v>0</v>
      </c>
      <c r="AI78" s="16">
        <f>IF(OR(AND(AI77=21,AI76&lt;20),AND(AI77=30,OR(AI76=29,AI76=28)),AND(AI77&gt;21,AI77-AI76=2)),1,0)</f>
        <v>0</v>
      </c>
      <c r="AJ78" s="16">
        <f>IF(OR(AND(AJ77=21,AJ76&lt;20),AND(AJ77=30,OR(AJ76=29,AJ76=28)),AND(AJ77&gt;21,AJ77-AJ76=2)),1,0)</f>
        <v>0</v>
      </c>
      <c r="AK78" s="46"/>
      <c r="AL78" s="16"/>
      <c r="AM78" s="25"/>
      <c r="AN78" s="25"/>
      <c r="AO78" s="25"/>
      <c r="AP78" s="25"/>
      <c r="AQ78" s="25"/>
      <c r="BI78" s="21"/>
    </row>
    <row r="79" spans="1:61" ht="15" customHeight="1">
      <c r="A79" s="16">
        <f>Setup!J32</f>
        <v>51</v>
      </c>
      <c r="B79" s="17" t="str">
        <f>IF(C79="Bye","","("&amp;A79&amp;")")</f>
        <v>(51)</v>
      </c>
      <c r="C79" s="12">
        <f>IF(AND(Setup!$B$2&gt;32,Setup!$B$2&lt;=64),IF(VLOOKUP(A79,Setup!$A$14:$B$77,2,FALSE)&lt;&gt;"",VLOOKUP(A79,Setup!$A$14:$B$77,2,FALSE),"Bye"),"")</f>
      </c>
      <c r="H79" s="52"/>
      <c r="I79" s="52"/>
      <c r="J79" s="36"/>
      <c r="K79" s="36"/>
      <c r="L79" s="36"/>
      <c r="M79" s="20">
        <f>SUM(J80:L80)</f>
        <v>0</v>
      </c>
      <c r="N79" s="16" t="str">
        <f>B79</f>
        <v>(51)</v>
      </c>
      <c r="T79" s="16"/>
      <c r="U79" s="16"/>
      <c r="V79" s="16">
        <f>IF(OR(AND(V80=21,V81&lt;20),AND(V80=30,OR(V81=29,V81=28)),AND(V80&gt;21,V80-V81=2)),1,0)</f>
        <v>0</v>
      </c>
      <c r="W79" s="16">
        <f>IF(OR(AND(W80=21,W81&lt;20),AND(W80=30,OR(W81=29,W81=28)),AND(W80&gt;21,W80-W81=2)),1,0)</f>
        <v>0</v>
      </c>
      <c r="X79" s="16">
        <f>IF(OR(AND(X80=21,X81&lt;20),AND(X80=30,OR(X81=29,X81=28)),AND(X80&gt;21,X80-X81=2)),1,0)</f>
        <v>0</v>
      </c>
      <c r="Y79" s="46"/>
      <c r="AK79" s="21"/>
      <c r="AL79" s="12"/>
      <c r="BC79" s="19"/>
      <c r="BD79" s="19"/>
      <c r="BE79" s="19"/>
      <c r="BF79" s="19"/>
      <c r="BG79" s="19"/>
      <c r="BH79" s="19"/>
      <c r="BI79" s="21"/>
    </row>
    <row r="80" spans="1:61" ht="15" customHeight="1">
      <c r="A80" s="16"/>
      <c r="B80" s="15"/>
      <c r="H80" s="16"/>
      <c r="I80" s="16"/>
      <c r="J80" s="16">
        <f>IF(OR(AND(J79=21,J78&lt;20),AND(J79=30,OR(J78=29,J78=28)),AND(J79&gt;21,J79-J78=2)),1,0)</f>
        <v>0</v>
      </c>
      <c r="K80" s="16">
        <f>IF(OR(AND(K79=21,K78&lt;20),AND(K79=30,OR(K78=29,K78=28)),AND(K79&gt;21,K79-K78=2)),1,0)</f>
        <v>0</v>
      </c>
      <c r="L80" s="16">
        <f>IF(OR(AND(L79=21,L78&lt;20),AND(L79=30,OR(L78=29,L78=28)),AND(L79&gt;21,L79-L78=2)),1,0)</f>
        <v>0</v>
      </c>
      <c r="M80" s="46"/>
      <c r="N80" s="22">
        <f>IF(O80&lt;&gt;"",VLOOKUP(O80,C78:N79,12,FALSE),"")</f>
      </c>
      <c r="O80" s="18">
        <f>IF(AND(C78="Bye",C79="Bye"),"Bye",IF(OR(M78=$G$5,C79="Bye"),C78,IF(OR(M79=$G$5,C78="Bye"),C79,"")))</f>
      </c>
      <c r="P80" s="18"/>
      <c r="Q80" s="18"/>
      <c r="R80" s="18"/>
      <c r="S80" s="18"/>
      <c r="T80" s="50"/>
      <c r="U80" s="51"/>
      <c r="V80" s="35"/>
      <c r="W80" s="35"/>
      <c r="X80" s="35"/>
      <c r="Y80" s="23">
        <f>SUM(V79:X79)</f>
        <v>0</v>
      </c>
      <c r="Z80" s="16">
        <f>N80</f>
      </c>
      <c r="AK80" s="21"/>
      <c r="AL80" s="12"/>
      <c r="BC80" s="19"/>
      <c r="BD80" s="19"/>
      <c r="BE80" s="19"/>
      <c r="BF80" s="19"/>
      <c r="BG80" s="19"/>
      <c r="BH80" s="19"/>
      <c r="BI80" s="21"/>
    </row>
    <row r="81" spans="1:61" ht="15" customHeight="1">
      <c r="A81" s="16"/>
      <c r="B81" s="15"/>
      <c r="H81" s="16"/>
      <c r="I81" s="16"/>
      <c r="J81" s="16">
        <f>IF(OR(AND(J82=21,J83&lt;20),AND(J82=30,OR(J83=29,J83=28)),AND(J82&gt;21,J82-J83=2)),1,0)</f>
        <v>0</v>
      </c>
      <c r="K81" s="16">
        <f>IF(OR(AND(K82=21,K83&lt;20),AND(K82=30,OR(K83=29,K83=28)),AND(K82&gt;21,K82-K83=2)),1,0)</f>
        <v>0</v>
      </c>
      <c r="L81" s="16">
        <f>IF(OR(AND(L82=21,L83&lt;20),AND(L82=30,OR(L83=29,L83=28)),AND(L82&gt;21,L82-L83=2)),1,0)</f>
        <v>0</v>
      </c>
      <c r="M81" s="46"/>
      <c r="N81" s="15">
        <f>IF(O81&lt;&gt;"",VLOOKUP(O81,C82:N83,12,FALSE),"")</f>
      </c>
      <c r="O81" s="12">
        <f>IF(AND(C82="Bye",C83="Bye"),"Bye",IF(OR(M82=$G$5,C83="Bye"),C82,IF(OR(M83=$G$5,C82="Bye"),C83,"")))</f>
      </c>
      <c r="T81" s="52"/>
      <c r="U81" s="52"/>
      <c r="V81" s="36"/>
      <c r="W81" s="36"/>
      <c r="X81" s="36"/>
      <c r="Y81" s="24">
        <f>SUM(V82:X82)</f>
        <v>0</v>
      </c>
      <c r="Z81" s="16">
        <f>N81</f>
      </c>
      <c r="AK81" s="21"/>
      <c r="AL81" s="12"/>
      <c r="BI81" s="21"/>
    </row>
    <row r="82" spans="1:61" ht="15" customHeight="1">
      <c r="A82" s="16">
        <f>Setup!I33</f>
        <v>19</v>
      </c>
      <c r="B82" s="17" t="str">
        <f>IF(C82="Bye","","("&amp;A82&amp;")")</f>
        <v>(19)</v>
      </c>
      <c r="C82" s="18">
        <f>IF(AND(Setup!$B$2&gt;32,Setup!$B$2&lt;=64),IF(VLOOKUP(A82,Setup!$A$14:$B$77,2,FALSE)&lt;&gt;"",VLOOKUP(A82,Setup!$A$14:$B$77,2,FALSE),"Bye"),"")</f>
      </c>
      <c r="D82" s="18"/>
      <c r="E82" s="18"/>
      <c r="F82" s="18"/>
      <c r="G82" s="18"/>
      <c r="H82" s="50"/>
      <c r="I82" s="51"/>
      <c r="J82" s="35"/>
      <c r="K82" s="35"/>
      <c r="L82" s="35"/>
      <c r="M82" s="23">
        <f>SUM(J81:L81)</f>
        <v>0</v>
      </c>
      <c r="N82" s="16" t="str">
        <f>B82</f>
        <v>(19)</v>
      </c>
      <c r="T82" s="16"/>
      <c r="U82" s="16"/>
      <c r="V82" s="16">
        <f>IF(OR(AND(V81=21,V80&lt;20),AND(V81=30,OR(V80=29,V80=28)),AND(V81&gt;21,V81-V80=2)),1,0)</f>
        <v>0</v>
      </c>
      <c r="W82" s="16">
        <f>IF(OR(AND(W81=21,W80&lt;20),AND(W81=30,OR(W80=29,W80=28)),AND(W81&gt;21,W81-W80=2)),1,0)</f>
        <v>0</v>
      </c>
      <c r="X82" s="16">
        <f>IF(OR(AND(X81=21,X80&lt;20),AND(X81=30,OR(X80=29,X80=28)),AND(X81&gt;21,X81-X80=2)),1,0)</f>
        <v>0</v>
      </c>
      <c r="Y82" s="25"/>
      <c r="AK82" s="21"/>
      <c r="BI82" s="21"/>
    </row>
    <row r="83" spans="1:61" ht="15" customHeight="1">
      <c r="A83" s="16">
        <f>Setup!J33</f>
        <v>46</v>
      </c>
      <c r="B83" s="17" t="str">
        <f>IF(C83="Bye","","("&amp;A83&amp;")")</f>
        <v>(46)</v>
      </c>
      <c r="C83" s="12">
        <f>IF(AND(Setup!$B$2&gt;32,Setup!$B$2&lt;=64),IF(VLOOKUP(A83,Setup!$A$14:$B$77,2,FALSE)&lt;&gt;"",VLOOKUP(A83,Setup!$A$14:$B$77,2,FALSE),"Bye"),"")</f>
      </c>
      <c r="H83" s="52"/>
      <c r="I83" s="52"/>
      <c r="J83" s="36"/>
      <c r="K83" s="36"/>
      <c r="L83" s="36"/>
      <c r="M83" s="24">
        <f>SUM(J84:L84)</f>
        <v>0</v>
      </c>
      <c r="N83" s="16" t="str">
        <f>B83</f>
        <v>(46)</v>
      </c>
      <c r="Y83" s="11"/>
      <c r="Z83" s="11"/>
      <c r="AK83" s="21"/>
      <c r="AL83" s="12"/>
      <c r="AM83" s="12"/>
      <c r="AN83" s="12"/>
      <c r="AO83" s="12"/>
      <c r="AP83" s="12"/>
      <c r="AQ83" s="12"/>
      <c r="AR83" s="16"/>
      <c r="AS83" s="16"/>
      <c r="AT83" s="16">
        <f>IF(OR(AND(AT84=21,AT85&lt;20),AND(AT84=30,OR(AT85=29,AT85=28)),AND(AT84&gt;21,AT84-AT85=2)),1,0)</f>
        <v>0</v>
      </c>
      <c r="AU83" s="16">
        <f>IF(OR(AND(AU84=21,AU85&lt;20),AND(AU84=30,OR(AU85=29,AU85=28)),AND(AU84&gt;21,AU84-AU85=2)),1,0)</f>
        <v>0</v>
      </c>
      <c r="AV83" s="16">
        <f>IF(OR(AND(AV84=21,AV85&lt;20),AND(AV84=30,OR(AV85=29,AV85=28)),AND(AV84&gt;21,AV84-AV85=2)),1,0)</f>
        <v>0</v>
      </c>
      <c r="AW83" s="16"/>
      <c r="BI83" s="21"/>
    </row>
    <row r="84" spans="1:61" ht="15" customHeight="1">
      <c r="A84" s="16"/>
      <c r="B84" s="15"/>
      <c r="H84" s="16"/>
      <c r="I84" s="16"/>
      <c r="J84" s="16">
        <f>IF(OR(AND(J83=21,J82&lt;20),AND(J83=30,OR(J82=29,J82=28)),AND(J83&gt;21,J83-J82=2)),1,0)</f>
        <v>0</v>
      </c>
      <c r="K84" s="16">
        <f>IF(OR(AND(K83=21,K82&lt;20),AND(K83=30,OR(K82=29,K82=28)),AND(K83&gt;21,K83-K82=2)),1,0)</f>
        <v>0</v>
      </c>
      <c r="L84" s="16">
        <f>IF(OR(AND(L83=21,L82&lt;20),AND(L83=30,OR(L82=29,L82=28)),AND(L83&gt;21,L83-L82=2)),1,0)</f>
        <v>0</v>
      </c>
      <c r="M84" s="25"/>
      <c r="AK84" s="21"/>
      <c r="AL84" s="22">
        <f>IF(AM84&lt;&gt;"",VLOOKUP(AM84,AA76:AL77,12,FALSE),"")</f>
      </c>
      <c r="AM84" s="18">
        <f>IF(AK76=$G$5,AA76,IF(AK77=$G$5,AA77,""))</f>
      </c>
      <c r="AN84" s="18"/>
      <c r="AO84" s="18"/>
      <c r="AP84" s="18"/>
      <c r="AQ84" s="18"/>
      <c r="AR84" s="50"/>
      <c r="AS84" s="51"/>
      <c r="AT84" s="35"/>
      <c r="AU84" s="35"/>
      <c r="AV84" s="35"/>
      <c r="AW84" s="16">
        <f>SUM(AT83:AV83)</f>
        <v>0</v>
      </c>
      <c r="AX84" s="25">
        <f>AL84</f>
      </c>
      <c r="BI84" s="21"/>
    </row>
    <row r="85" spans="1:61" ht="15" customHeight="1">
      <c r="A85" s="16"/>
      <c r="B85" s="15"/>
      <c r="H85" s="16"/>
      <c r="I85" s="16"/>
      <c r="J85" s="16">
        <f>IF(OR(AND(J86=21,J87&lt;20),AND(J86=30,OR(J87=29,J87=28)),AND(J86&gt;21,J86-J87=2)),1,0)</f>
        <v>0</v>
      </c>
      <c r="K85" s="16">
        <f>IF(OR(AND(K86=21,K87&lt;20),AND(K86=30,OR(K87=29,K87=28)),AND(K86&gt;21,K86-K87=2)),1,0)</f>
        <v>0</v>
      </c>
      <c r="L85" s="16">
        <f>IF(OR(AND(L86=21,L87&lt;20),AND(L86=30,OR(L87=29,L87=28)),AND(L86&gt;21,L86-L87=2)),1,0)</f>
        <v>0</v>
      </c>
      <c r="M85" s="16"/>
      <c r="AK85" s="21"/>
      <c r="AL85" s="15">
        <f>IF(AM85&lt;&gt;"",VLOOKUP(AM85,AA92:AL93,12,FALSE),"")</f>
      </c>
      <c r="AM85" s="12">
        <f>IF(AK92=$G$5,AA92,IF(AK93=$G$5,AA93,""))</f>
      </c>
      <c r="AN85" s="12"/>
      <c r="AO85" s="12"/>
      <c r="AP85" s="12"/>
      <c r="AQ85" s="12"/>
      <c r="AR85" s="52"/>
      <c r="AS85" s="52"/>
      <c r="AT85" s="36"/>
      <c r="AU85" s="36"/>
      <c r="AV85" s="36"/>
      <c r="AW85" s="20">
        <f>SUM(AT86:AV86)</f>
        <v>0</v>
      </c>
      <c r="AX85" s="25">
        <f>AL85</f>
      </c>
      <c r="BI85" s="21"/>
    </row>
    <row r="86" spans="1:61" ht="15" customHeight="1">
      <c r="A86" s="16">
        <f>Setup!I34</f>
        <v>11</v>
      </c>
      <c r="B86" s="17" t="str">
        <f>IF(C86="Bye","","("&amp;A86&amp;")")</f>
        <v>(11)</v>
      </c>
      <c r="C86" s="18">
        <f>IF(AND(Setup!$B$2&gt;32,Setup!$B$2&lt;=64),IF(VLOOKUP(A86,Setup!$A$14:$B$77,2,FALSE)&lt;&gt;"",VLOOKUP(A86,Setup!$A$14:$B$77,2,FALSE),"Bye"),"")</f>
      </c>
      <c r="D86" s="18"/>
      <c r="E86" s="18"/>
      <c r="F86" s="18"/>
      <c r="G86" s="18"/>
      <c r="H86" s="50"/>
      <c r="I86" s="51"/>
      <c r="J86" s="35"/>
      <c r="K86" s="35"/>
      <c r="L86" s="35"/>
      <c r="M86" s="16">
        <f>SUM(J85:L85)</f>
        <v>0</v>
      </c>
      <c r="N86" s="16" t="str">
        <f>B86</f>
        <v>(11)</v>
      </c>
      <c r="AK86" s="21"/>
      <c r="AL86" s="12"/>
      <c r="AM86" s="12"/>
      <c r="AN86" s="12"/>
      <c r="AO86" s="12"/>
      <c r="AP86" s="12"/>
      <c r="AQ86" s="12"/>
      <c r="AR86" s="16"/>
      <c r="AS86" s="16"/>
      <c r="AT86" s="16">
        <f>IF(OR(AND(AT85=21,AT84&lt;20),AND(AT85=30,OR(AT84=29,AT84=28)),AND(AT85&gt;21,AT85-AT84=2)),1,0)</f>
        <v>0</v>
      </c>
      <c r="AU86" s="16">
        <f>IF(OR(AND(AU85=21,AU84&lt;20),AND(AU85=30,OR(AU84=29,AU84=28)),AND(AU85&gt;21,AU85-AU84=2)),1,0)</f>
        <v>0</v>
      </c>
      <c r="AV86" s="16">
        <f>IF(OR(AND(AV85=21,AV84&lt;20),AND(AV85=30,OR(AV84=29,AV84=28)),AND(AV85&gt;21,AV85-AV84=2)),1,0)</f>
        <v>0</v>
      </c>
      <c r="AW86" s="46"/>
      <c r="BI86" s="21"/>
    </row>
    <row r="87" spans="1:61" ht="15" customHeight="1">
      <c r="A87" s="16">
        <f>Setup!J34</f>
        <v>54</v>
      </c>
      <c r="B87" s="17" t="str">
        <f>IF(C87="Bye","","("&amp;A87&amp;")")</f>
        <v>(54)</v>
      </c>
      <c r="C87" s="12">
        <f>IF(AND(Setup!$B$2&gt;32,Setup!$B$2&lt;=64),IF(VLOOKUP(A87,Setup!$A$14:$B$77,2,FALSE)&lt;&gt;"",VLOOKUP(A87,Setup!$A$14:$B$77,2,FALSE),"Bye"),"")</f>
      </c>
      <c r="H87" s="52"/>
      <c r="I87" s="52"/>
      <c r="J87" s="36"/>
      <c r="K87" s="36"/>
      <c r="L87" s="36"/>
      <c r="M87" s="20">
        <f>SUM(J88:L88)</f>
        <v>0</v>
      </c>
      <c r="N87" s="16" t="str">
        <f>B87</f>
        <v>(54)</v>
      </c>
      <c r="T87" s="16"/>
      <c r="U87" s="16"/>
      <c r="V87" s="16">
        <f>IF(OR(AND(V88=21,V89&lt;20),AND(V88=30,OR(V89=29,V89=28)),AND(V88&gt;21,V88-V89=2)),1,0)</f>
        <v>0</v>
      </c>
      <c r="W87" s="16">
        <f>IF(OR(AND(W88=21,W89&lt;20),AND(W88=30,OR(W89=29,W89=28)),AND(W88&gt;21,W88-W89=2)),1,0)</f>
        <v>0</v>
      </c>
      <c r="X87" s="16">
        <f>IF(OR(AND(X88=21,X89&lt;20),AND(X88=30,OR(X89=29,X89=28)),AND(X88&gt;21,X88-X89=2)),1,0)</f>
        <v>0</v>
      </c>
      <c r="Y87" s="16"/>
      <c r="Z87" s="16"/>
      <c r="AK87" s="21"/>
      <c r="AW87" s="21"/>
      <c r="BI87" s="21"/>
    </row>
    <row r="88" spans="1:61" ht="15" customHeight="1">
      <c r="A88" s="16"/>
      <c r="B88" s="15"/>
      <c r="H88" s="16"/>
      <c r="I88" s="16"/>
      <c r="J88" s="16">
        <f>IF(OR(AND(J87=21,J86&lt;20),AND(J87=30,OR(J86=29,J86=28)),AND(J87&gt;21,J87-J86=2)),1,0)</f>
        <v>0</v>
      </c>
      <c r="K88" s="16">
        <f>IF(OR(AND(K87=21,K86&lt;20),AND(K87=30,OR(K86=29,K86=28)),AND(K87&gt;21,K87-K86=2)),1,0)</f>
        <v>0</v>
      </c>
      <c r="L88" s="16">
        <f>IF(OR(AND(L87=21,L86&lt;20),AND(L87=30,OR(L86=29,L86=28)),AND(L87&gt;21,L87-L86=2)),1,0)</f>
        <v>0</v>
      </c>
      <c r="M88" s="46"/>
      <c r="N88" s="22">
        <f>IF(O88&lt;&gt;"",VLOOKUP(O88,C86:N87,12,FALSE),"")</f>
      </c>
      <c r="O88" s="18">
        <f>IF(AND(C86="Bye",C87="Bye"),"Bye",IF(OR(M86=$G$5,C87="Bye"),C86,IF(OR(M87=$G$5,C86="Bye"),C87,"")))</f>
      </c>
      <c r="P88" s="18"/>
      <c r="Q88" s="18"/>
      <c r="R88" s="18"/>
      <c r="S88" s="18"/>
      <c r="T88" s="50"/>
      <c r="U88" s="51"/>
      <c r="V88" s="35"/>
      <c r="W88" s="35"/>
      <c r="X88" s="35"/>
      <c r="Y88" s="16">
        <f>SUM(V87:X87)</f>
        <v>0</v>
      </c>
      <c r="Z88" s="16">
        <f>N88</f>
      </c>
      <c r="AK88" s="21"/>
      <c r="AW88" s="21"/>
      <c r="BI88" s="21"/>
    </row>
    <row r="89" spans="1:61" ht="15" customHeight="1">
      <c r="A89" s="16"/>
      <c r="B89" s="15"/>
      <c r="H89" s="16"/>
      <c r="I89" s="16"/>
      <c r="J89" s="16">
        <f>IF(OR(AND(J90=21,J91&lt;20),AND(J90=30,OR(J91=29,J91=28)),AND(J90&gt;21,J90-J91=2)),1,0)</f>
        <v>0</v>
      </c>
      <c r="K89" s="16">
        <f>IF(OR(AND(K90=21,K91&lt;20),AND(K90=30,OR(K91=29,K91=28)),AND(K90&gt;21,K90-K91=2)),1,0)</f>
        <v>0</v>
      </c>
      <c r="L89" s="16">
        <f>IF(OR(AND(L90=21,L91&lt;20),AND(L90=30,OR(L91=29,L91=28)),AND(L90&gt;21,L90-L91=2)),1,0)</f>
        <v>0</v>
      </c>
      <c r="M89" s="46"/>
      <c r="N89" s="15">
        <f>IF(O89&lt;&gt;"",VLOOKUP(O89,C90:N91,12,FALSE),"")</f>
      </c>
      <c r="O89" s="12">
        <f>IF(AND(C90="Bye",C91="Bye"),"Bye",IF(OR(M90=$G$5,C91="Bye"),C90,IF(OR(M91=$G$5,C90="Bye"),C91,"")))</f>
      </c>
      <c r="T89" s="52"/>
      <c r="U89" s="52"/>
      <c r="V89" s="36"/>
      <c r="W89" s="36"/>
      <c r="X89" s="36"/>
      <c r="Y89" s="20">
        <f>SUM(V90:X90)</f>
        <v>0</v>
      </c>
      <c r="Z89" s="16">
        <f>N89</f>
      </c>
      <c r="AK89" s="21"/>
      <c r="AW89" s="21"/>
      <c r="BI89" s="21"/>
    </row>
    <row r="90" spans="1:61" ht="15" customHeight="1">
      <c r="A90" s="16">
        <f>Setup!I35</f>
        <v>22</v>
      </c>
      <c r="B90" s="17" t="str">
        <f>IF(C90="Bye","","("&amp;A90&amp;")")</f>
        <v>(22)</v>
      </c>
      <c r="C90" s="18">
        <f>IF(AND(Setup!$B$2&gt;32,Setup!$B$2&lt;=64),IF(VLOOKUP(A90,Setup!$A$14:$B$77,2,FALSE)&lt;&gt;"",VLOOKUP(A90,Setup!$A$14:$B$77,2,FALSE),"Bye"),"")</f>
      </c>
      <c r="D90" s="18"/>
      <c r="E90" s="18"/>
      <c r="F90" s="18"/>
      <c r="G90" s="18"/>
      <c r="H90" s="50"/>
      <c r="I90" s="51"/>
      <c r="J90" s="35"/>
      <c r="K90" s="35"/>
      <c r="L90" s="35"/>
      <c r="M90" s="23">
        <f>SUM(J89:L89)</f>
        <v>0</v>
      </c>
      <c r="N90" s="16" t="str">
        <f>B90</f>
        <v>(22)</v>
      </c>
      <c r="T90" s="16"/>
      <c r="U90" s="16"/>
      <c r="V90" s="16">
        <f>IF(OR(AND(V89=21,V88&lt;20),AND(V89=30,OR(V88=29,V88=28)),AND(V89&gt;21,V89-V88=2)),1,0)</f>
        <v>0</v>
      </c>
      <c r="W90" s="16">
        <f>IF(OR(AND(W89=21,W88&lt;20),AND(W89=30,OR(W88=29,W88=28)),AND(W89&gt;21,W89-W88=2)),1,0)</f>
        <v>0</v>
      </c>
      <c r="X90" s="16">
        <f>IF(OR(AND(X89=21,X88&lt;20),AND(X89=30,OR(X88=29,X88=28)),AND(X89&gt;21,X89-X88=2)),1,0)</f>
        <v>0</v>
      </c>
      <c r="Y90" s="46"/>
      <c r="AK90" s="21"/>
      <c r="AW90" s="21"/>
      <c r="AX90" s="12"/>
      <c r="BI90" s="21"/>
    </row>
    <row r="91" spans="1:61" ht="15" customHeight="1">
      <c r="A91" s="16">
        <f>Setup!J35</f>
        <v>43</v>
      </c>
      <c r="B91" s="17" t="str">
        <f>IF(C91="Bye","","("&amp;A91&amp;")")</f>
        <v>(43)</v>
      </c>
      <c r="C91" s="12">
        <f>IF(AND(Setup!$B$2&gt;32,Setup!$B$2&lt;=64),IF(VLOOKUP(A91,Setup!$A$14:$B$77,2,FALSE)&lt;&gt;"",VLOOKUP(A91,Setup!$A$14:$B$77,2,FALSE),"Bye"),"")</f>
      </c>
      <c r="H91" s="52"/>
      <c r="I91" s="52"/>
      <c r="J91" s="36"/>
      <c r="K91" s="36"/>
      <c r="L91" s="36"/>
      <c r="M91" s="24">
        <f>SUM(J92:L92)</f>
        <v>0</v>
      </c>
      <c r="N91" s="16" t="str">
        <f>B91</f>
        <v>(43)</v>
      </c>
      <c r="Y91" s="21"/>
      <c r="AF91" s="16"/>
      <c r="AG91" s="16"/>
      <c r="AH91" s="16">
        <f>IF(OR(AND(AH92=21,AH93&lt;20),AND(AH92=30,OR(AH93=29,AH93=28)),AND(AH92&gt;21,AH92-AH93=2)),1,0)</f>
        <v>0</v>
      </c>
      <c r="AI91" s="16">
        <f>IF(OR(AND(AI92=21,AI93&lt;20),AND(AI92=30,OR(AI93=29,AI93=28)),AND(AI92&gt;21,AI92-AI93=2)),1,0)</f>
        <v>0</v>
      </c>
      <c r="AJ91" s="16">
        <f>IF(OR(AND(AJ92=21,AJ93&lt;20),AND(AJ92=30,OR(AJ93=29,AJ93=28)),AND(AJ92&gt;21,AJ92-AJ93=2)),1,0)</f>
        <v>0</v>
      </c>
      <c r="AK91" s="46"/>
      <c r="AW91" s="21"/>
      <c r="AX91" s="12"/>
      <c r="BI91" s="21"/>
    </row>
    <row r="92" spans="1:61" ht="15" customHeight="1">
      <c r="A92" s="16"/>
      <c r="B92" s="15"/>
      <c r="H92" s="16"/>
      <c r="I92" s="16"/>
      <c r="J92" s="16">
        <f>IF(OR(AND(J91=21,J90&lt;20),AND(J91=30,OR(J90=29,J90=28)),AND(J91&gt;21,J91-J90=2)),1,0)</f>
        <v>0</v>
      </c>
      <c r="K92" s="16">
        <f>IF(OR(AND(K91=21,K90&lt;20),AND(K91=30,OR(K90=29,K90=28)),AND(K91&gt;21,K91-K90=2)),1,0)</f>
        <v>0</v>
      </c>
      <c r="L92" s="16">
        <f>IF(OR(AND(L91=21,L90&lt;20),AND(L91=30,OR(L90=29,L90=28)),AND(L91&gt;21,L91-L90=2)),1,0)</f>
        <v>0</v>
      </c>
      <c r="M92" s="25"/>
      <c r="N92" s="16"/>
      <c r="Y92" s="21"/>
      <c r="Z92" s="22">
        <f>IF(AA92&lt;&gt;"",VLOOKUP(AA92,O88:Z89,12,FALSE),"")</f>
      </c>
      <c r="AA92" s="18">
        <f>IF(AND(O88="Bye",O89="Bye"),"Bye",IF(OR(Y88=$G$5,O89="Bye"),O88,IF(OR(Y89=$G$5,O88="Bye"),O89,"")))</f>
      </c>
      <c r="AB92" s="18"/>
      <c r="AC92" s="18"/>
      <c r="AD92" s="18"/>
      <c r="AE92" s="18"/>
      <c r="AF92" s="50"/>
      <c r="AG92" s="51"/>
      <c r="AH92" s="35"/>
      <c r="AI92" s="35"/>
      <c r="AJ92" s="35"/>
      <c r="AK92" s="23">
        <f>SUM(AH91:AJ91)</f>
        <v>0</v>
      </c>
      <c r="AL92" s="25">
        <f>Z92</f>
      </c>
      <c r="AW92" s="21"/>
      <c r="BI92" s="21"/>
    </row>
    <row r="93" spans="1:61" ht="15" customHeight="1">
      <c r="A93" s="16"/>
      <c r="B93" s="15"/>
      <c r="H93" s="16"/>
      <c r="I93" s="16"/>
      <c r="J93" s="16">
        <f>IF(OR(AND(J94=21,J95&lt;20),AND(J94=30,OR(J95=29,J95=28)),AND(J94&gt;21,J94-J95=2)),1,0)</f>
        <v>0</v>
      </c>
      <c r="K93" s="16">
        <f>IF(OR(AND(K94=21,K95&lt;20),AND(K94=30,OR(K95=29,K95=28)),AND(K94&gt;21,K94-K95=2)),1,0)</f>
        <v>0</v>
      </c>
      <c r="L93" s="16">
        <f>IF(OR(AND(L94=21,L95&lt;20),AND(L94=30,OR(L95=29,L95=28)),AND(L94&gt;21,L94-L95=2)),1,0)</f>
        <v>0</v>
      </c>
      <c r="M93" s="16"/>
      <c r="N93" s="11"/>
      <c r="Y93" s="21"/>
      <c r="Z93" s="15">
        <f>IF(AA93&lt;&gt;"",VLOOKUP(AA93,O96:Z97,12,FALSE),"")</f>
      </c>
      <c r="AA93" s="12">
        <f>IF(AND(O96="Bye",O97="Bye"),"Bye",IF(OR(O97="Bye",Y96=$G$5),O96,IF(OR(Y97=$G$5,O96="Bye"),O97,"")))</f>
      </c>
      <c r="AF93" s="52"/>
      <c r="AG93" s="52"/>
      <c r="AH93" s="36"/>
      <c r="AI93" s="36"/>
      <c r="AJ93" s="36"/>
      <c r="AK93" s="24">
        <f>SUM(AH94:AJ94)</f>
        <v>0</v>
      </c>
      <c r="AL93" s="25">
        <f>Z93</f>
      </c>
      <c r="AW93" s="21"/>
      <c r="BI93" s="21"/>
    </row>
    <row r="94" spans="1:61" ht="15" customHeight="1">
      <c r="A94" s="16">
        <f>Setup!I36</f>
        <v>27</v>
      </c>
      <c r="B94" s="17" t="str">
        <f>IF(C94="Bye","","("&amp;A94&amp;")")</f>
        <v>(27)</v>
      </c>
      <c r="C94" s="18">
        <f>IF(AND(Setup!$B$2&gt;32,Setup!$B$2&lt;=64),IF(VLOOKUP(A94,Setup!$A$14:$B$77,2,FALSE)&lt;&gt;"",VLOOKUP(A94,Setup!$A$14:$B$77,2,FALSE),"Bye"),"")</f>
      </c>
      <c r="D94" s="18"/>
      <c r="E94" s="18"/>
      <c r="F94" s="18"/>
      <c r="G94" s="18"/>
      <c r="H94" s="50"/>
      <c r="I94" s="51"/>
      <c r="J94" s="35"/>
      <c r="K94" s="35"/>
      <c r="L94" s="35"/>
      <c r="M94" s="16">
        <f>SUM(J93:L93)</f>
        <v>0</v>
      </c>
      <c r="N94" s="16" t="str">
        <f>B94</f>
        <v>(27)</v>
      </c>
      <c r="Y94" s="21"/>
      <c r="AF94" s="16"/>
      <c r="AG94" s="16"/>
      <c r="AH94" s="16">
        <f>IF(OR(AND(AH93=21,AH92&lt;20),AND(AH93=30,OR(AH92=29,AH92=28)),AND(AH93&gt;21,AH93-AH92=2)),1,0)</f>
        <v>0</v>
      </c>
      <c r="AI94" s="16">
        <f>IF(OR(AND(AI93=21,AI92&lt;20),AND(AI93=30,OR(AI92=29,AI92=28)),AND(AI93&gt;21,AI93-AI92=2)),1,0)</f>
        <v>0</v>
      </c>
      <c r="AJ94" s="16">
        <f>IF(OR(AND(AJ93=21,AJ92&lt;20),AND(AJ93=30,OR(AJ92=29,AJ92=28)),AND(AJ93&gt;21,AJ93-AJ92=2)),1,0)</f>
        <v>0</v>
      </c>
      <c r="AK94" s="25"/>
      <c r="AW94" s="21"/>
      <c r="BI94" s="21"/>
    </row>
    <row r="95" spans="1:61" ht="15" customHeight="1">
      <c r="A95" s="16">
        <f>Setup!J36</f>
        <v>38</v>
      </c>
      <c r="B95" s="17" t="str">
        <f>IF(C95="Bye","","("&amp;A95&amp;")")</f>
        <v>(38)</v>
      </c>
      <c r="C95" s="12">
        <f>IF(AND(Setup!$B$2&gt;32,Setup!$B$2&lt;=64),IF(VLOOKUP(A95,Setup!$A$14:$B$77,2,FALSE)&lt;&gt;"",VLOOKUP(A95,Setup!$A$14:$B$77,2,FALSE),"Bye"),"")</f>
      </c>
      <c r="H95" s="52"/>
      <c r="I95" s="52"/>
      <c r="J95" s="36"/>
      <c r="K95" s="36"/>
      <c r="L95" s="36"/>
      <c r="M95" s="20">
        <f>SUM(J96:L96)</f>
        <v>0</v>
      </c>
      <c r="N95" s="16" t="str">
        <f>B95</f>
        <v>(38)</v>
      </c>
      <c r="T95" s="16"/>
      <c r="U95" s="16"/>
      <c r="V95" s="16">
        <f>IF(OR(AND(V96=21,V97&lt;20),AND(V96=30,OR(V97=29,V97=28)),AND(V96&gt;21,V96-V97=2)),1,0)</f>
        <v>0</v>
      </c>
      <c r="W95" s="16">
        <f>IF(OR(AND(W96=21,W97&lt;20),AND(W96=30,OR(W97=29,W97=28)),AND(W96&gt;21,W96-W97=2)),1,0)</f>
        <v>0</v>
      </c>
      <c r="X95" s="16">
        <f>IF(OR(AND(X96=21,X97&lt;20),AND(X96=30,OR(X97=29,X97=28)),AND(X96&gt;21,X96-X97=2)),1,0)</f>
        <v>0</v>
      </c>
      <c r="Y95" s="46"/>
      <c r="AK95" s="11"/>
      <c r="AW95" s="21"/>
      <c r="BI95" s="21"/>
    </row>
    <row r="96" spans="1:61" ht="15" customHeight="1">
      <c r="A96" s="16"/>
      <c r="B96" s="15"/>
      <c r="H96" s="16"/>
      <c r="I96" s="16"/>
      <c r="J96" s="16">
        <f>IF(OR(AND(J95=21,J94&lt;20),AND(J95=30,OR(J94=29,J94=28)),AND(J95&gt;21,J95-J94=2)),1,0)</f>
        <v>0</v>
      </c>
      <c r="K96" s="16">
        <f>IF(OR(AND(K95=21,K94&lt;20),AND(K95=30,OR(K94=29,K94=28)),AND(K95&gt;21,K95-K94=2)),1,0)</f>
        <v>0</v>
      </c>
      <c r="L96" s="16">
        <f>IF(OR(AND(L95=21,L94&lt;20),AND(L95=30,OR(L94=29,L94=28)),AND(L95&gt;21,L95-L94=2)),1,0)</f>
        <v>0</v>
      </c>
      <c r="M96" s="46"/>
      <c r="N96" s="22">
        <f>IF(O96&lt;&gt;"",VLOOKUP(O96,C94:N95,12,FALSE),"")</f>
      </c>
      <c r="O96" s="18">
        <f>IF(AND(C94="Bye",C95="Bye"),"Bye",IF(OR(M94=$G$5,C95="Bye"),C94,IF(OR(M95=$G$5,C94="Bye"),C95,"")))</f>
      </c>
      <c r="P96" s="18"/>
      <c r="Q96" s="18"/>
      <c r="R96" s="18"/>
      <c r="S96" s="18"/>
      <c r="T96" s="50"/>
      <c r="U96" s="51"/>
      <c r="V96" s="35"/>
      <c r="W96" s="35"/>
      <c r="X96" s="35"/>
      <c r="Y96" s="23">
        <f>SUM(V95:X95)</f>
        <v>0</v>
      </c>
      <c r="Z96" s="16">
        <f>N96</f>
      </c>
      <c r="AK96" s="11"/>
      <c r="AW96" s="21"/>
      <c r="BI96" s="21"/>
    </row>
    <row r="97" spans="1:61" ht="15" customHeight="1">
      <c r="A97" s="16"/>
      <c r="B97" s="15"/>
      <c r="H97" s="16"/>
      <c r="I97" s="16"/>
      <c r="J97" s="16">
        <f>IF(OR(AND(J98=21,J99&lt;20),AND(J98=30,OR(J99=29,J99=28)),AND(J98&gt;21,J98-J99=2)),1,0)</f>
        <v>0</v>
      </c>
      <c r="K97" s="16">
        <f>IF(OR(AND(K98=21,K99&lt;20),AND(K98=30,OR(K99=29,K99=28)),AND(K98&gt;21,K98-K99=2)),1,0)</f>
        <v>0</v>
      </c>
      <c r="L97" s="16">
        <f>IF(OR(AND(L98=21,L99&lt;20),AND(L98=30,OR(L99=29,L99=28)),AND(L98&gt;21,L98-L99=2)),1,0)</f>
        <v>0</v>
      </c>
      <c r="M97" s="46"/>
      <c r="N97" s="15">
        <f>IF(O97&lt;&gt;"",VLOOKUP(O97,C98:N99,12,FALSE),"")</f>
      </c>
      <c r="O97" s="12">
        <f>IF(AND(C98="Bye",C99="Bye"),"Bye",IF(OR(M98=$G$5,C99="Bye"),C98,IF(OR(M99=$G$5,C98="Bye"),C99,"")))</f>
      </c>
      <c r="T97" s="52"/>
      <c r="U97" s="52"/>
      <c r="V97" s="36"/>
      <c r="W97" s="36"/>
      <c r="X97" s="36"/>
      <c r="Y97" s="24">
        <f>SUM(V98:X98)</f>
        <v>0</v>
      </c>
      <c r="Z97" s="16">
        <f>N97</f>
      </c>
      <c r="AK97" s="11"/>
      <c r="AM97" s="68"/>
      <c r="AN97" s="68"/>
      <c r="AO97" s="68"/>
      <c r="AP97" s="68"/>
      <c r="AQ97" s="68"/>
      <c r="AR97" s="68"/>
      <c r="AS97" s="68"/>
      <c r="AT97" s="68"/>
      <c r="AU97" s="68"/>
      <c r="AV97" s="45"/>
      <c r="AW97" s="21"/>
      <c r="BI97" s="21"/>
    </row>
    <row r="98" spans="1:61" ht="15" customHeight="1">
      <c r="A98" s="16">
        <f>Setup!I37</f>
        <v>6</v>
      </c>
      <c r="B98" s="17" t="str">
        <f>IF(C98="Bye","","("&amp;A98&amp;")")</f>
        <v>(6)</v>
      </c>
      <c r="C98" s="18">
        <f>IF(AND(Setup!$B$2&gt;32,Setup!$B$2&lt;=64),IF(VLOOKUP(A98,Setup!$A$14:$B$77,2,FALSE)&lt;&gt;"",VLOOKUP(A98,Setup!$A$14:$B$77,2,FALSE),"Bye"),"")</f>
      </c>
      <c r="D98" s="18"/>
      <c r="E98" s="18"/>
      <c r="F98" s="18"/>
      <c r="G98" s="18"/>
      <c r="H98" s="50"/>
      <c r="I98" s="51"/>
      <c r="J98" s="35"/>
      <c r="K98" s="35"/>
      <c r="L98" s="35"/>
      <c r="M98" s="23">
        <f>SUM(J97:L97)</f>
        <v>0</v>
      </c>
      <c r="N98" s="16" t="str">
        <f>B98</f>
        <v>(6)</v>
      </c>
      <c r="T98" s="16"/>
      <c r="U98" s="16"/>
      <c r="V98" s="16">
        <f>IF(OR(AND(V97=21,V96&lt;20),AND(V97=30,OR(V96=29,V96=28)),AND(V97&gt;21,V97-V96=2)),1,0)</f>
        <v>0</v>
      </c>
      <c r="W98" s="16">
        <f>IF(OR(AND(W97=21,W96&lt;20),AND(W97=30,OR(W96=29,W96=28)),AND(W97&gt;21,W97-W96=2)),1,0)</f>
        <v>0</v>
      </c>
      <c r="X98" s="16">
        <f>IF(OR(AND(X97=21,X96&lt;20),AND(X97=30,OR(X96=29,X96=28)),AND(X97&gt;21,X97-X96=2)),1,0)</f>
        <v>0</v>
      </c>
      <c r="Y98" s="25"/>
      <c r="AK98" s="11"/>
      <c r="AM98" s="43"/>
      <c r="AN98" s="43"/>
      <c r="AO98" s="43"/>
      <c r="AP98" s="43"/>
      <c r="AQ98" s="44"/>
      <c r="AR98" s="44"/>
      <c r="AS98" s="44"/>
      <c r="AT98" s="44"/>
      <c r="AU98" s="44"/>
      <c r="AV98" s="19"/>
      <c r="AW98" s="21"/>
      <c r="BI98" s="21"/>
    </row>
    <row r="99" spans="1:62" ht="15" customHeight="1">
      <c r="A99" s="16">
        <f>Setup!J37</f>
        <v>59</v>
      </c>
      <c r="B99" s="17" t="str">
        <f>IF(C99="Bye","","("&amp;A99&amp;")")</f>
        <v>(59)</v>
      </c>
      <c r="C99" s="12">
        <f>IF(AND(Setup!$B$2&gt;32,Setup!$B$2&lt;=64),IF(VLOOKUP(A99,Setup!$A$14:$B$77,2,FALSE)&lt;&gt;"",VLOOKUP(A99,Setup!$A$14:$B$77,2,FALSE),"Bye"),"")</f>
      </c>
      <c r="H99" s="52"/>
      <c r="I99" s="52"/>
      <c r="J99" s="36"/>
      <c r="K99" s="36"/>
      <c r="L99" s="36"/>
      <c r="M99" s="24">
        <f>SUM(J100:L100)</f>
        <v>0</v>
      </c>
      <c r="N99" s="16" t="str">
        <f>B99</f>
        <v>(59)</v>
      </c>
      <c r="Y99" s="11"/>
      <c r="Z99" s="11"/>
      <c r="AK99" s="11"/>
      <c r="AM99" s="43"/>
      <c r="AN99" s="68"/>
      <c r="AO99" s="68"/>
      <c r="AP99" s="68"/>
      <c r="AQ99" s="68"/>
      <c r="AR99" s="68"/>
      <c r="AS99" s="68"/>
      <c r="AT99" s="68"/>
      <c r="AU99" s="45"/>
      <c r="AW99" s="21"/>
      <c r="AX99" s="16"/>
      <c r="AY99" s="16"/>
      <c r="AZ99" s="16"/>
      <c r="BA99" s="16"/>
      <c r="BB99" s="16"/>
      <c r="BC99" s="16"/>
      <c r="BD99" s="16"/>
      <c r="BE99" s="16"/>
      <c r="BF99" s="16">
        <f>IF(OR(AND(BF100=21,BF101&lt;20),AND(BF100=30,OR(BF101=29,BF101=28)),AND(BF100&gt;21,BF100-BF101=2)),1,0)</f>
        <v>0</v>
      </c>
      <c r="BG99" s="16">
        <f>IF(OR(AND(BG100=21,BG101&lt;20),AND(BG100=30,OR(BG101=29,BG101=28)),AND(BG100&gt;21,BG100-BG101=2)),1,0)</f>
        <v>0</v>
      </c>
      <c r="BH99" s="16">
        <f>IF(OR(AND(BH100=21,BH101&lt;20),AND(BH100=30,OR(BH101=29,BH101=28)),AND(BH100&gt;21,BH100-BH101=2)),1,0)</f>
        <v>0</v>
      </c>
      <c r="BI99" s="46"/>
      <c r="BJ99" s="25"/>
    </row>
    <row r="100" spans="1:62" ht="15" customHeight="1">
      <c r="A100" s="16"/>
      <c r="B100" s="15"/>
      <c r="H100" s="16"/>
      <c r="I100" s="16"/>
      <c r="J100" s="16">
        <f>IF(OR(AND(J99=21,J98&lt;20),AND(J99=30,OR(J98=29,J98=28)),AND(J99&gt;21,J99-J98=2)),1,0)</f>
        <v>0</v>
      </c>
      <c r="K100" s="16">
        <f>IF(OR(AND(K99=21,K98&lt;20),AND(K99=30,OR(K98=29,K98=28)),AND(K99&gt;21,K99-K98=2)),1,0)</f>
        <v>0</v>
      </c>
      <c r="L100" s="16">
        <f>IF(OR(AND(L99=21,L98&lt;20),AND(L99=30,OR(L98=29,L98=28)),AND(L99&gt;21,L99-L98=2)),1,0)</f>
        <v>0</v>
      </c>
      <c r="M100" s="25"/>
      <c r="Y100" s="11"/>
      <c r="Z100" s="11"/>
      <c r="AK100" s="11"/>
      <c r="AM100" s="43"/>
      <c r="AN100" s="43"/>
      <c r="AO100" s="43"/>
      <c r="AP100" s="43"/>
      <c r="AQ100" s="43"/>
      <c r="AR100" s="43"/>
      <c r="AS100" s="43"/>
      <c r="AT100" s="43"/>
      <c r="AU100" s="43"/>
      <c r="AW100" s="21"/>
      <c r="AX100" s="22">
        <f>IF(AY100&lt;&gt;"",VLOOKUP(AY100,AM84:AX85,12,FALSE),"")</f>
      </c>
      <c r="AY100" s="18">
        <f>IF(AW84=$G$5,AM84,IF(AW85=$G$5,AM85,""))</f>
      </c>
      <c r="AZ100" s="18"/>
      <c r="BA100" s="18"/>
      <c r="BB100" s="18"/>
      <c r="BC100" s="18"/>
      <c r="BD100" s="50"/>
      <c r="BE100" s="51"/>
      <c r="BF100" s="35"/>
      <c r="BG100" s="35"/>
      <c r="BH100" s="35"/>
      <c r="BI100" s="23">
        <f>SUM(BF99:BH99)</f>
        <v>0</v>
      </c>
      <c r="BJ100" s="25">
        <f>AX100</f>
      </c>
    </row>
    <row r="101" spans="1:62" ht="15" customHeight="1">
      <c r="A101" s="16"/>
      <c r="B101" s="15"/>
      <c r="H101" s="16"/>
      <c r="I101" s="16"/>
      <c r="J101" s="16">
        <f>IF(OR(AND(J102=21,J103&lt;20),AND(J102=30,OR(J103=29,J103=28)),AND(J102&gt;21,J102-J103=2)),1,0)</f>
        <v>0</v>
      </c>
      <c r="K101" s="16">
        <f>IF(OR(AND(K102=21,K103&lt;20),AND(K102=30,OR(K103=29,K103=28)),AND(K102&gt;21,K102-K103=2)),1,0)</f>
        <v>0</v>
      </c>
      <c r="L101" s="16">
        <f>IF(OR(AND(L102=21,L103&lt;20),AND(L102=30,OR(L103=29,L103=28)),AND(L102&gt;21,L102-L103=2)),1,0)</f>
        <v>0</v>
      </c>
      <c r="M101" s="16"/>
      <c r="N101" s="11"/>
      <c r="Y101" s="11"/>
      <c r="Z101" s="11"/>
      <c r="AK101" s="11"/>
      <c r="AW101" s="21"/>
      <c r="AX101" s="15">
        <f>IF(AY101&lt;&gt;"",VLOOKUP(AY101,AM116:AX117,12,FALSE),"")</f>
      </c>
      <c r="AY101" s="12">
        <f>IF(AW116=$G$5,AM116,IF(AW117=$G$5,AM117,""))</f>
      </c>
      <c r="AZ101" s="12"/>
      <c r="BA101" s="12"/>
      <c r="BB101" s="12"/>
      <c r="BC101" s="12"/>
      <c r="BD101" s="52"/>
      <c r="BE101" s="52"/>
      <c r="BF101" s="36"/>
      <c r="BG101" s="36"/>
      <c r="BH101" s="36"/>
      <c r="BI101" s="24">
        <f>SUM(BF102:BH102)</f>
        <v>0</v>
      </c>
      <c r="BJ101" s="25">
        <f>AX101</f>
      </c>
    </row>
    <row r="102" spans="1:61" ht="15" customHeight="1">
      <c r="A102" s="16">
        <f>Setup!I38</f>
        <v>7</v>
      </c>
      <c r="B102" s="17" t="str">
        <f>IF(C102="Bye","","("&amp;A102&amp;")")</f>
        <v>(7)</v>
      </c>
      <c r="C102" s="18">
        <f>IF(AND(Setup!$B$2&gt;32,Setup!$B$2&lt;=64),IF(VLOOKUP(A102,Setup!$A$14:$B$77,2,FALSE)&lt;&gt;"",VLOOKUP(A102,Setup!$A$14:$B$77,2,FALSE),"Bye"),"")</f>
      </c>
      <c r="D102" s="18"/>
      <c r="E102" s="18"/>
      <c r="F102" s="18"/>
      <c r="G102" s="18"/>
      <c r="H102" s="50"/>
      <c r="I102" s="51"/>
      <c r="J102" s="35"/>
      <c r="K102" s="35"/>
      <c r="L102" s="35"/>
      <c r="M102" s="16">
        <f>SUM(J101:L101)</f>
        <v>0</v>
      </c>
      <c r="N102" s="16" t="str">
        <f>B102</f>
        <v>(7)</v>
      </c>
      <c r="AW102" s="21"/>
      <c r="AX102" s="12"/>
      <c r="AY102" s="12"/>
      <c r="AZ102" s="12"/>
      <c r="BA102" s="12"/>
      <c r="BB102" s="12"/>
      <c r="BC102" s="12"/>
      <c r="BD102" s="16"/>
      <c r="BE102" s="16"/>
      <c r="BF102" s="16">
        <f>IF(OR(AND(BF101=21,BF100&lt;20),AND(BF101=30,OR(BF100=29,BF100=28)),AND(BF101&gt;21,BF101-BF100=2)),1,0)</f>
        <v>0</v>
      </c>
      <c r="BG102" s="16">
        <f>IF(OR(AND(BG101=21,BG100&lt;20),AND(BG101=30,OR(BG100=29,BG100=28)),AND(BG101&gt;21,BG101-BG100=2)),1,0)</f>
        <v>0</v>
      </c>
      <c r="BH102" s="16">
        <f>IF(OR(AND(BH101=21,BH100&lt;20),AND(BH101=30,OR(BH100=29,BH100=28)),AND(BH101&gt;21,BH101-BH100=2)),1,0)</f>
        <v>0</v>
      </c>
      <c r="BI102" s="25"/>
    </row>
    <row r="103" spans="1:60" ht="15" customHeight="1">
      <c r="A103" s="16">
        <f>Setup!J38</f>
        <v>58</v>
      </c>
      <c r="B103" s="17" t="str">
        <f>IF(C103="Bye","","("&amp;A103&amp;")")</f>
        <v>(58)</v>
      </c>
      <c r="C103" s="12">
        <f>IF(AND(Setup!$B$2&gt;32,Setup!$B$2&lt;=64),IF(VLOOKUP(A103,Setup!$A$14:$B$77,2,FALSE)&lt;&gt;"",VLOOKUP(A103,Setup!$A$14:$B$77,2,FALSE),"Bye"),"")</f>
      </c>
      <c r="H103" s="52"/>
      <c r="I103" s="52"/>
      <c r="J103" s="36"/>
      <c r="K103" s="36"/>
      <c r="L103" s="36"/>
      <c r="M103" s="20">
        <f>SUM(J104:L104)</f>
        <v>0</v>
      </c>
      <c r="N103" s="16" t="str">
        <f>B103</f>
        <v>(58)</v>
      </c>
      <c r="T103" s="16"/>
      <c r="U103" s="16"/>
      <c r="V103" s="16">
        <f>IF(OR(AND(V104=21,V105&lt;20),AND(V104=30,OR(V105=29,V105=28)),AND(V104&gt;21,V104-V105=2)),1,0)</f>
        <v>0</v>
      </c>
      <c r="W103" s="16">
        <f>IF(OR(AND(W104=21,W105&lt;20),AND(W104=30,OR(W105=29,W105=28)),AND(W104&gt;21,W104-W105=2)),1,0)</f>
        <v>0</v>
      </c>
      <c r="X103" s="16">
        <f>IF(OR(AND(X104=21,X105&lt;20),AND(X104=30,OR(X105=29,X105=28)),AND(X104&gt;21,X104-X105=2)),1,0)</f>
        <v>0</v>
      </c>
      <c r="Y103" s="16"/>
      <c r="Z103" s="16"/>
      <c r="AW103" s="21"/>
      <c r="BC103" s="19"/>
      <c r="BD103" s="19"/>
      <c r="BE103" s="19"/>
      <c r="BF103" s="19"/>
      <c r="BG103" s="19"/>
      <c r="BH103" s="19"/>
    </row>
    <row r="104" spans="1:60" ht="15" customHeight="1">
      <c r="A104" s="16"/>
      <c r="B104" s="15"/>
      <c r="H104" s="16"/>
      <c r="I104" s="16"/>
      <c r="J104" s="16">
        <f>IF(OR(AND(J103=21,J102&lt;20),AND(J103=30,OR(J102=29,J102=28)),AND(J103&gt;21,J103-J102=2)),1,0)</f>
        <v>0</v>
      </c>
      <c r="K104" s="16">
        <f>IF(OR(AND(K103=21,K102&lt;20),AND(K103=30,OR(K102=29,K102=28)),AND(K103&gt;21,K103-K102=2)),1,0)</f>
        <v>0</v>
      </c>
      <c r="L104" s="16">
        <f>IF(OR(AND(L103=21,L102&lt;20),AND(L103=30,OR(L102=29,L102=28)),AND(L103&gt;21,L103-L102=2)),1,0)</f>
        <v>0</v>
      </c>
      <c r="M104" s="46"/>
      <c r="N104" s="22">
        <f>IF(O104&lt;&gt;"",VLOOKUP(O104,C102:N103,12,FALSE),"")</f>
      </c>
      <c r="O104" s="18">
        <f>IF(AND(C102="Bye",C103="Bye"),"Bye",IF(OR(M102=$G$5,C103="Bye"),C102,IF(OR(M103=$G$5,C102="Bye"),C103,"")))</f>
      </c>
      <c r="P104" s="18"/>
      <c r="Q104" s="18"/>
      <c r="R104" s="18"/>
      <c r="S104" s="18"/>
      <c r="T104" s="50"/>
      <c r="U104" s="51"/>
      <c r="V104" s="35"/>
      <c r="W104" s="35"/>
      <c r="X104" s="35"/>
      <c r="Y104" s="16">
        <f>SUM(V103:X103)</f>
        <v>0</v>
      </c>
      <c r="Z104" s="16">
        <f>N104</f>
      </c>
      <c r="AW104" s="21"/>
      <c r="BC104" s="19"/>
      <c r="BD104" s="19"/>
      <c r="BE104" s="19"/>
      <c r="BF104" s="19"/>
      <c r="BG104" s="19"/>
      <c r="BH104" s="19"/>
    </row>
    <row r="105" spans="1:49" ht="15" customHeight="1">
      <c r="A105" s="16"/>
      <c r="B105" s="15"/>
      <c r="H105" s="16"/>
      <c r="I105" s="16"/>
      <c r="J105" s="16">
        <f>IF(OR(AND(J106=21,J107&lt;20),AND(J106=30,OR(J107=29,J107=28)),AND(J106&gt;21,J106-J107=2)),1,0)</f>
        <v>0</v>
      </c>
      <c r="K105" s="16">
        <f>IF(OR(AND(K106=21,K107&lt;20),AND(K106=30,OR(K107=29,K107=28)),AND(K106&gt;21,K106-K107=2)),1,0)</f>
        <v>0</v>
      </c>
      <c r="L105" s="16">
        <f>IF(OR(AND(L106=21,L107&lt;20),AND(L106=30,OR(L107=29,L107=28)),AND(L106&gt;21,L106-L107=2)),1,0)</f>
        <v>0</v>
      </c>
      <c r="M105" s="46"/>
      <c r="N105" s="15">
        <f>IF(O105&lt;&gt;"",VLOOKUP(O105,C106:N107,12,FALSE),"")</f>
      </c>
      <c r="O105" s="12">
        <f>IF(AND(C106="Bye",C107="Bye"),"Bye",IF(OR(M106=$G$5,C107="Bye"),C106,IF(OR(M107=$G$5,C106="Bye"),C107,"")))</f>
      </c>
      <c r="T105" s="52"/>
      <c r="U105" s="52"/>
      <c r="V105" s="36"/>
      <c r="W105" s="36"/>
      <c r="X105" s="36"/>
      <c r="Y105" s="20">
        <f>SUM(V106:X106)</f>
        <v>0</v>
      </c>
      <c r="Z105" s="16">
        <f>N105</f>
      </c>
      <c r="AW105" s="21"/>
    </row>
    <row r="106" spans="1:49" ht="15" customHeight="1">
      <c r="A106" s="16">
        <f>Setup!I39</f>
        <v>26</v>
      </c>
      <c r="B106" s="17" t="str">
        <f>IF(C106="Bye","","("&amp;A106&amp;")")</f>
        <v>(26)</v>
      </c>
      <c r="C106" s="18">
        <f>IF(AND(Setup!$B$2&gt;32,Setup!$B$2&lt;=64),IF(VLOOKUP(A106,Setup!$A$14:$B$77,2,FALSE)&lt;&gt;"",VLOOKUP(A106,Setup!$A$14:$B$77,2,FALSE),"Bye"),"")</f>
      </c>
      <c r="D106" s="18"/>
      <c r="E106" s="18"/>
      <c r="F106" s="18"/>
      <c r="G106" s="18"/>
      <c r="H106" s="50"/>
      <c r="I106" s="51"/>
      <c r="J106" s="35"/>
      <c r="K106" s="35"/>
      <c r="L106" s="35"/>
      <c r="M106" s="23">
        <f>SUM(J105:L105)</f>
        <v>0</v>
      </c>
      <c r="N106" s="16" t="str">
        <f>B106</f>
        <v>(26)</v>
      </c>
      <c r="T106" s="16"/>
      <c r="U106" s="16"/>
      <c r="V106" s="16">
        <f>IF(OR(AND(V105=21,V104&lt;20),AND(V105=30,OR(V104=29,V104=28)),AND(V105&gt;21,V105-V104=2)),1,0)</f>
        <v>0</v>
      </c>
      <c r="W106" s="16">
        <f>IF(OR(AND(W105=21,W104&lt;20),AND(W105=30,OR(W104=29,W104=28)),AND(W105&gt;21,W105-W104=2)),1,0)</f>
        <v>0</v>
      </c>
      <c r="X106" s="16">
        <f>IF(OR(AND(X105=21,X104&lt;20),AND(X105=30,OR(X104=29,X104=28)),AND(X105&gt;21,X105-X104=2)),1,0)</f>
        <v>0</v>
      </c>
      <c r="Y106" s="46"/>
      <c r="AW106" s="21"/>
    </row>
    <row r="107" spans="1:49" ht="15" customHeight="1">
      <c r="A107" s="16">
        <f>Setup!J39</f>
        <v>39</v>
      </c>
      <c r="B107" s="17" t="str">
        <f>IF(C107="Bye","","("&amp;A107&amp;")")</f>
        <v>(39)</v>
      </c>
      <c r="C107" s="12">
        <f>IF(AND(Setup!$B$2&gt;32,Setup!$B$2&lt;=64),IF(VLOOKUP(A107,Setup!$A$14:$B$77,2,FALSE)&lt;&gt;"",VLOOKUP(A107,Setup!$A$14:$B$77,2,FALSE),"Bye"),"")</f>
      </c>
      <c r="H107" s="52"/>
      <c r="I107" s="52"/>
      <c r="J107" s="36"/>
      <c r="K107" s="36"/>
      <c r="L107" s="36"/>
      <c r="M107" s="24">
        <f>SUM(J108:L108)</f>
        <v>0</v>
      </c>
      <c r="N107" s="16" t="str">
        <f>B107</f>
        <v>(39)</v>
      </c>
      <c r="Y107" s="21"/>
      <c r="AF107" s="16"/>
      <c r="AG107" s="16"/>
      <c r="AH107" s="16">
        <f>IF(OR(AND(AH108=21,AH109&lt;20),AND(AH108=30,OR(AH109=29,AH109=28)),AND(AH108&gt;21,AH108-AH109=2)),1,0)</f>
        <v>0</v>
      </c>
      <c r="AI107" s="16">
        <f>IF(OR(AND(AI108=21,AI109&lt;20),AND(AI108=30,OR(AI109=29,AI109=28)),AND(AI108&gt;21,AI108-AI109=2)),1,0)</f>
        <v>0</v>
      </c>
      <c r="AJ107" s="16">
        <f>IF(OR(AND(AJ108=21,AJ109&lt;20),AND(AJ108=30,OR(AJ109=29,AJ109=28)),AND(AJ108&gt;21,AJ108-AJ109=2)),1,0)</f>
        <v>0</v>
      </c>
      <c r="AK107" s="16"/>
      <c r="AW107" s="21"/>
    </row>
    <row r="108" spans="1:49" ht="15" customHeight="1">
      <c r="A108" s="16"/>
      <c r="B108" s="15"/>
      <c r="H108" s="16"/>
      <c r="I108" s="16"/>
      <c r="J108" s="16">
        <f>IF(OR(AND(J107=21,J106&lt;20),AND(J107=30,OR(J106=29,J106=28)),AND(J107&gt;21,J107-J106=2)),1,0)</f>
        <v>0</v>
      </c>
      <c r="K108" s="16">
        <f>IF(OR(AND(K107=21,K106&lt;20),AND(K107=30,OR(K106=29,K106=28)),AND(K107&gt;21,K107-K106=2)),1,0)</f>
        <v>0</v>
      </c>
      <c r="L108" s="16">
        <f>IF(OR(AND(L107=21,L106&lt;20),AND(L107=30,OR(L106=29,L106=28)),AND(L107&gt;21,L107-L106=2)),1,0)</f>
        <v>0</v>
      </c>
      <c r="M108" s="25"/>
      <c r="N108" s="16"/>
      <c r="Y108" s="21"/>
      <c r="Z108" s="22">
        <f>IF(AA108&lt;&gt;"",VLOOKUP(AA108,O104:Z105,12,FALSE),"")</f>
      </c>
      <c r="AA108" s="18">
        <f>IF(AND(O104="Bye",O105="Bye"),"Bye",IF(OR(Y104=$G$5,O105="Bye"),O104,IF(OR(Y105=$G$5,O104="Bye"),O105,"")))</f>
      </c>
      <c r="AB108" s="18"/>
      <c r="AC108" s="18"/>
      <c r="AD108" s="18"/>
      <c r="AE108" s="18"/>
      <c r="AF108" s="50"/>
      <c r="AG108" s="51"/>
      <c r="AH108" s="35"/>
      <c r="AI108" s="35"/>
      <c r="AJ108" s="35"/>
      <c r="AK108" s="16">
        <f>SUM(AH107:AJ107)</f>
        <v>0</v>
      </c>
      <c r="AL108" s="25">
        <f>Z108</f>
      </c>
      <c r="AW108" s="21"/>
    </row>
    <row r="109" spans="1:49" ht="15" customHeight="1">
      <c r="A109" s="16"/>
      <c r="B109" s="15"/>
      <c r="H109" s="16"/>
      <c r="I109" s="16"/>
      <c r="J109" s="16">
        <f>IF(OR(AND(J110=21,J111&lt;20),AND(J110=30,OR(J111=29,J111=28)),AND(J110&gt;21,J110-J111=2)),1,0)</f>
        <v>0</v>
      </c>
      <c r="K109" s="16">
        <f>IF(OR(AND(K110=21,K111&lt;20),AND(K110=30,OR(K111=29,K111=28)),AND(K110&gt;21,K110-K111=2)),1,0)</f>
        <v>0</v>
      </c>
      <c r="L109" s="16">
        <f>IF(OR(AND(L110=21,L111&lt;20),AND(L110=30,OR(L111=29,L111=28)),AND(L110&gt;21,L110-L111=2)),1,0)</f>
        <v>0</v>
      </c>
      <c r="M109" s="16"/>
      <c r="N109" s="11"/>
      <c r="Y109" s="21"/>
      <c r="Z109" s="15">
        <f>IF(AA109&lt;&gt;"",VLOOKUP(AA109,O112:Z113,12,FALSE),"")</f>
      </c>
      <c r="AA109" s="12">
        <f>IF(AND(O112="Bye",O113="Bye"),"Bye",IF(OR(O113="Bye",Y112=$G$5),O112,IF(OR(Y113=$G$5,O112="Bye"),O113,"")))</f>
      </c>
      <c r="AF109" s="52"/>
      <c r="AG109" s="52"/>
      <c r="AH109" s="36"/>
      <c r="AI109" s="36"/>
      <c r="AJ109" s="36"/>
      <c r="AK109" s="20">
        <f>SUM(AH110:AJ110)</f>
        <v>0</v>
      </c>
      <c r="AL109" s="25">
        <f>Z109</f>
      </c>
      <c r="AW109" s="21"/>
    </row>
    <row r="110" spans="1:49" ht="15" customHeight="1">
      <c r="A110" s="16">
        <f>Setup!I40</f>
        <v>10</v>
      </c>
      <c r="B110" s="17" t="str">
        <f>IF(C110="Bye","","("&amp;A110&amp;")")</f>
        <v>(10)</v>
      </c>
      <c r="C110" s="18">
        <f>IF(AND(Setup!$B$2&gt;32,Setup!$B$2&lt;=64),IF(VLOOKUP(A110,Setup!$A$14:$B$77,2,FALSE)&lt;&gt;"",VLOOKUP(A110,Setup!$A$14:$B$77,2,FALSE),"Bye"),"")</f>
      </c>
      <c r="D110" s="18"/>
      <c r="E110" s="18"/>
      <c r="F110" s="18"/>
      <c r="G110" s="18"/>
      <c r="H110" s="50"/>
      <c r="I110" s="51"/>
      <c r="J110" s="35"/>
      <c r="K110" s="35"/>
      <c r="L110" s="35"/>
      <c r="M110" s="16">
        <f>SUM(J109:L109)</f>
        <v>0</v>
      </c>
      <c r="N110" s="16" t="str">
        <f>B110</f>
        <v>(10)</v>
      </c>
      <c r="Y110" s="21"/>
      <c r="AF110" s="16"/>
      <c r="AG110" s="16"/>
      <c r="AH110" s="16">
        <f>IF(OR(AND(AH109=21,AH108&lt;20),AND(AH109=30,OR(AH108=29,AH108=28)),AND(AH109&gt;21,AH109-AH108=2)),1,0)</f>
        <v>0</v>
      </c>
      <c r="AI110" s="16">
        <f>IF(OR(AND(AI109=21,AI108&lt;20),AND(AI109=30,OR(AI108=29,AI108=28)),AND(AI109&gt;21,AI109-AI108=2)),1,0)</f>
        <v>0</v>
      </c>
      <c r="AJ110" s="16">
        <f>IF(OR(AND(AJ109=21,AJ108&lt;20),AND(AJ109=30,OR(AJ108=29,AJ108=28)),AND(AJ109&gt;21,AJ109-AJ108=2)),1,0)</f>
        <v>0</v>
      </c>
      <c r="AK110" s="46"/>
      <c r="AL110" s="16"/>
      <c r="AM110" s="25"/>
      <c r="AN110" s="25"/>
      <c r="AO110" s="25"/>
      <c r="AP110" s="25"/>
      <c r="AQ110" s="25"/>
      <c r="AW110" s="21"/>
    </row>
    <row r="111" spans="1:49" ht="15" customHeight="1">
      <c r="A111" s="16">
        <f>Setup!J40</f>
        <v>55</v>
      </c>
      <c r="B111" s="17" t="str">
        <f>IF(C111="Bye","","("&amp;A111&amp;")")</f>
        <v>(55)</v>
      </c>
      <c r="C111" s="12">
        <f>IF(AND(Setup!$B$2&gt;32,Setup!$B$2&lt;=64),IF(VLOOKUP(A111,Setup!$A$14:$B$77,2,FALSE)&lt;&gt;"",VLOOKUP(A111,Setup!$A$14:$B$77,2,FALSE),"Bye"),"")</f>
      </c>
      <c r="H111" s="52"/>
      <c r="I111" s="52"/>
      <c r="J111" s="36"/>
      <c r="K111" s="36"/>
      <c r="L111" s="36"/>
      <c r="M111" s="20">
        <f>SUM(J112:L112)</f>
        <v>0</v>
      </c>
      <c r="N111" s="16" t="str">
        <f>B111</f>
        <v>(55)</v>
      </c>
      <c r="T111" s="16"/>
      <c r="U111" s="16"/>
      <c r="V111" s="16">
        <f>IF(OR(AND(V112=21,V113&lt;20),AND(V112=30,OR(V113=29,V113=28)),AND(V112&gt;21,V112-V113=2)),1,0)</f>
        <v>0</v>
      </c>
      <c r="W111" s="16">
        <f>IF(OR(AND(W112=21,W113&lt;20),AND(W112=30,OR(W113=29,W113=28)),AND(W112&gt;21,W112-W113=2)),1,0)</f>
        <v>0</v>
      </c>
      <c r="X111" s="16">
        <f>IF(OR(AND(X112=21,X113&lt;20),AND(X112=30,OR(X113=29,X113=28)),AND(X112&gt;21,X112-X113=2)),1,0)</f>
        <v>0</v>
      </c>
      <c r="Y111" s="46"/>
      <c r="AK111" s="21"/>
      <c r="AL111" s="12"/>
      <c r="AW111" s="21"/>
    </row>
    <row r="112" spans="1:49" ht="15" customHeight="1">
      <c r="A112" s="16"/>
      <c r="B112" s="15"/>
      <c r="H112" s="16"/>
      <c r="I112" s="16"/>
      <c r="J112" s="16">
        <f>IF(OR(AND(J111=21,J110&lt;20),AND(J111=30,OR(J110=29,J110=28)),AND(J111&gt;21,J111-J110=2)),1,0)</f>
        <v>0</v>
      </c>
      <c r="K112" s="16">
        <f>IF(OR(AND(K111=21,K110&lt;20),AND(K111=30,OR(K110=29,K110=28)),AND(K111&gt;21,K111-K110=2)),1,0)</f>
        <v>0</v>
      </c>
      <c r="L112" s="16">
        <f>IF(OR(AND(L111=21,L110&lt;20),AND(L111=30,OR(L110=29,L110=28)),AND(L111&gt;21,L111-L110=2)),1,0)</f>
        <v>0</v>
      </c>
      <c r="M112" s="46"/>
      <c r="N112" s="22">
        <f>IF(O112&lt;&gt;"",VLOOKUP(O112,C110:N111,12,FALSE),"")</f>
      </c>
      <c r="O112" s="18">
        <f>IF(AND(C110="Bye",C111="Bye"),"Bye",IF(OR(M110=$G$5,C111="Bye"),C110,IF(OR(M111=$G$5,C110="Bye"),C111,"")))</f>
      </c>
      <c r="P112" s="18"/>
      <c r="Q112" s="18"/>
      <c r="R112" s="18"/>
      <c r="S112" s="18"/>
      <c r="T112" s="50"/>
      <c r="U112" s="51"/>
      <c r="V112" s="35"/>
      <c r="W112" s="35"/>
      <c r="X112" s="35"/>
      <c r="Y112" s="23">
        <f>SUM(V111:X111)</f>
        <v>0</v>
      </c>
      <c r="Z112" s="16">
        <f>N112</f>
      </c>
      <c r="AK112" s="21"/>
      <c r="AL112" s="12"/>
      <c r="AW112" s="21"/>
    </row>
    <row r="113" spans="1:62" ht="15" customHeight="1">
      <c r="A113" s="16"/>
      <c r="B113" s="15"/>
      <c r="H113" s="16"/>
      <c r="I113" s="16"/>
      <c r="J113" s="16">
        <f>IF(OR(AND(J114=21,J115&lt;20),AND(J114=30,OR(J115=29,J115=28)),AND(J114&gt;21,J114-J115=2)),1,0)</f>
        <v>0</v>
      </c>
      <c r="K113" s="16">
        <f>IF(OR(AND(K114=21,K115&lt;20),AND(K114=30,OR(K115=29,K115=28)),AND(K114&gt;21,K114-K115=2)),1,0)</f>
        <v>0</v>
      </c>
      <c r="L113" s="16">
        <f>IF(OR(AND(L114=21,L115&lt;20),AND(L114=30,OR(L115=29,L115=28)),AND(L114&gt;21,L114-L115=2)),1,0)</f>
        <v>0</v>
      </c>
      <c r="M113" s="46"/>
      <c r="N113" s="15">
        <f>IF(O113&lt;&gt;"",VLOOKUP(O113,C114:N115,12,FALSE),"")</f>
      </c>
      <c r="O113" s="12">
        <f>IF(AND(C114="Bye",C115="Bye"),"Bye",IF(OR(M114=$G$5,C115="Bye"),C114,IF(OR(M115=$G$5,C114="Bye"),C115,"")))</f>
      </c>
      <c r="T113" s="52"/>
      <c r="U113" s="52"/>
      <c r="V113" s="36"/>
      <c r="W113" s="36"/>
      <c r="X113" s="36"/>
      <c r="Y113" s="24">
        <f>SUM(V114:X114)</f>
        <v>0</v>
      </c>
      <c r="Z113" s="16">
        <f>N113</f>
      </c>
      <c r="AK113" s="21"/>
      <c r="AL113" s="12"/>
      <c r="AW113" s="21"/>
      <c r="BJ113" s="12"/>
    </row>
    <row r="114" spans="1:62" ht="15" customHeight="1">
      <c r="A114" s="16">
        <f>Setup!I41</f>
        <v>23</v>
      </c>
      <c r="B114" s="17" t="str">
        <f>IF(C114="Bye","","("&amp;A114&amp;")")</f>
        <v>(23)</v>
      </c>
      <c r="C114" s="18">
        <f>IF(AND(Setup!$B$2&gt;32,Setup!$B$2&lt;=64),IF(VLOOKUP(A114,Setup!$A$14:$B$77,2,FALSE)&lt;&gt;"",VLOOKUP(A114,Setup!$A$14:$B$77,2,FALSE),"Bye"),"")</f>
      </c>
      <c r="D114" s="18"/>
      <c r="E114" s="18"/>
      <c r="F114" s="18"/>
      <c r="G114" s="18"/>
      <c r="H114" s="50"/>
      <c r="I114" s="51"/>
      <c r="J114" s="35"/>
      <c r="K114" s="35"/>
      <c r="L114" s="35"/>
      <c r="M114" s="23">
        <f>SUM(J113:L113)</f>
        <v>0</v>
      </c>
      <c r="N114" s="16" t="str">
        <f>B114</f>
        <v>(23)</v>
      </c>
      <c r="T114" s="16"/>
      <c r="U114" s="16"/>
      <c r="V114" s="16">
        <f>IF(OR(AND(V113=21,V112&lt;20),AND(V113=30,OR(V112=29,V112=28)),AND(V113&gt;21,V113-V112=2)),1,0)</f>
        <v>0</v>
      </c>
      <c r="W114" s="16">
        <f>IF(OR(AND(W113=21,W112&lt;20),AND(W113=30,OR(W112=29,W112=28)),AND(W113&gt;21,W113-W112=2)),1,0)</f>
        <v>0</v>
      </c>
      <c r="X114" s="16">
        <f>IF(OR(AND(X113=21,X112&lt;20),AND(X113=30,OR(X112=29,X112=28)),AND(X113&gt;21,X113-X112=2)),1,0)</f>
        <v>0</v>
      </c>
      <c r="Y114" s="25"/>
      <c r="AK114" s="21"/>
      <c r="AW114" s="21"/>
      <c r="BJ114" s="12"/>
    </row>
    <row r="115" spans="1:49" ht="15" customHeight="1">
      <c r="A115" s="16">
        <f>Setup!J41</f>
        <v>42</v>
      </c>
      <c r="B115" s="17" t="str">
        <f>IF(C115="Bye","","("&amp;A115&amp;")")</f>
        <v>(42)</v>
      </c>
      <c r="C115" s="12">
        <f>IF(AND(Setup!$B$2&gt;32,Setup!$B$2&lt;=64),IF(VLOOKUP(A115,Setup!$A$14:$B$77,2,FALSE)&lt;&gt;"",VLOOKUP(A115,Setup!$A$14:$B$77,2,FALSE),"Bye"),"")</f>
      </c>
      <c r="H115" s="52"/>
      <c r="I115" s="52"/>
      <c r="J115" s="36"/>
      <c r="K115" s="36"/>
      <c r="L115" s="36"/>
      <c r="M115" s="24">
        <f>SUM(J116:L116)</f>
        <v>0</v>
      </c>
      <c r="N115" s="16" t="str">
        <f>B115</f>
        <v>(42)</v>
      </c>
      <c r="Y115" s="11"/>
      <c r="Z115" s="11"/>
      <c r="AK115" s="21"/>
      <c r="AL115" s="12"/>
      <c r="AM115" s="12"/>
      <c r="AN115" s="12"/>
      <c r="AO115" s="12"/>
      <c r="AP115" s="12"/>
      <c r="AQ115" s="12"/>
      <c r="AR115" s="16"/>
      <c r="AS115" s="16"/>
      <c r="AT115" s="16">
        <f>IF(OR(AND(AT116=21,AT117&lt;20),AND(AT116=30,OR(AT117=29,AT117=28)),AND(AT116&gt;21,AT116-AT117=2)),1,0)</f>
        <v>0</v>
      </c>
      <c r="AU115" s="16">
        <f>IF(OR(AND(AU116=21,AU117&lt;20),AND(AU116=30,OR(AU117=29,AU117=28)),AND(AU116&gt;21,AU116-AU117=2)),1,0)</f>
        <v>0</v>
      </c>
      <c r="AV115" s="16">
        <f>IF(OR(AND(AV116=21,AV117&lt;20),AND(AV116=30,OR(AV117=29,AV117=28)),AND(AV116&gt;21,AV116-AV117=2)),1,0)</f>
        <v>0</v>
      </c>
      <c r="AW115" s="46"/>
    </row>
    <row r="116" spans="1:50" ht="15" customHeight="1">
      <c r="A116" s="16"/>
      <c r="B116" s="15"/>
      <c r="H116" s="16"/>
      <c r="I116" s="16"/>
      <c r="J116" s="16">
        <f>IF(OR(AND(J115=21,J114&lt;20),AND(J115=30,OR(J114=29,J114=28)),AND(J115&gt;21,J115-J114=2)),1,0)</f>
        <v>0</v>
      </c>
      <c r="K116" s="16">
        <f>IF(OR(AND(K115=21,K114&lt;20),AND(K115=30,OR(K114=29,K114=28)),AND(K115&gt;21,K115-K114=2)),1,0)</f>
        <v>0</v>
      </c>
      <c r="L116" s="16">
        <f>IF(OR(AND(L115=21,L114&lt;20),AND(L115=30,OR(L114=29,L114=28)),AND(L115&gt;21,L115-L114=2)),1,0)</f>
        <v>0</v>
      </c>
      <c r="M116" s="25"/>
      <c r="AK116" s="21"/>
      <c r="AL116" s="22">
        <f>IF(AM116&lt;&gt;"",VLOOKUP(AM116,AA108:AL109,12,FALSE),"")</f>
      </c>
      <c r="AM116" s="18">
        <f>IF(AK108=$G$5,AA108,IF(AK109=$G$5,AA109,""))</f>
      </c>
      <c r="AN116" s="18"/>
      <c r="AO116" s="18"/>
      <c r="AP116" s="18"/>
      <c r="AQ116" s="18"/>
      <c r="AR116" s="50"/>
      <c r="AS116" s="51"/>
      <c r="AT116" s="35"/>
      <c r="AU116" s="35"/>
      <c r="AV116" s="35"/>
      <c r="AW116" s="23">
        <f>SUM(AT115:AV115)</f>
        <v>0</v>
      </c>
      <c r="AX116" s="25">
        <f>AL116</f>
      </c>
    </row>
    <row r="117" spans="1:50" ht="15" customHeight="1">
      <c r="A117" s="16"/>
      <c r="B117" s="15"/>
      <c r="H117" s="16"/>
      <c r="I117" s="16"/>
      <c r="J117" s="16">
        <f>IF(OR(AND(J118=21,J119&lt;20),AND(J118=30,OR(J119=29,J119=28)),AND(J118&gt;21,J118-J119=2)),1,0)</f>
        <v>0</v>
      </c>
      <c r="K117" s="16">
        <f>IF(OR(AND(K118=21,K119&lt;20),AND(K118=30,OR(K119=29,K119=28)),AND(K118&gt;21,K118-K119=2)),1,0)</f>
        <v>0</v>
      </c>
      <c r="L117" s="16">
        <f>IF(OR(AND(L118=21,L119&lt;20),AND(L118=30,OR(L119=29,L119=28)),AND(L118&gt;21,L118-L119=2)),1,0)</f>
        <v>0</v>
      </c>
      <c r="M117" s="16"/>
      <c r="AK117" s="21"/>
      <c r="AL117" s="15">
        <f>IF(AM117&lt;&gt;"",VLOOKUP(AM117,AA124:AL125,12,FALSE),"")</f>
      </c>
      <c r="AM117" s="12">
        <f>IF(AK124=$G$5,AA124,IF(AK125=$G$5,AA125,""))</f>
      </c>
      <c r="AN117" s="12"/>
      <c r="AO117" s="12"/>
      <c r="AP117" s="12"/>
      <c r="AQ117" s="12"/>
      <c r="AR117" s="52"/>
      <c r="AS117" s="52"/>
      <c r="AT117" s="36"/>
      <c r="AU117" s="36"/>
      <c r="AV117" s="36"/>
      <c r="AW117" s="24">
        <f>SUM(AT118:AV118)</f>
        <v>0</v>
      </c>
      <c r="AX117" s="25">
        <f>AL117</f>
      </c>
    </row>
    <row r="118" spans="1:49" ht="15" customHeight="1">
      <c r="A118" s="16">
        <f>Setup!I42</f>
        <v>15</v>
      </c>
      <c r="B118" s="17" t="str">
        <f>IF(C118="Bye","","("&amp;A118&amp;")")</f>
        <v>(15)</v>
      </c>
      <c r="C118" s="18">
        <f>IF(AND(Setup!$B$2&gt;32,Setup!$B$2&lt;=64),IF(VLOOKUP(A118,Setup!$A$14:$B$77,2,FALSE)&lt;&gt;"",VLOOKUP(A118,Setup!$A$14:$B$77,2,FALSE),"Bye"),"")</f>
      </c>
      <c r="D118" s="18"/>
      <c r="E118" s="18"/>
      <c r="F118" s="18"/>
      <c r="G118" s="18"/>
      <c r="H118" s="50"/>
      <c r="I118" s="51"/>
      <c r="J118" s="35"/>
      <c r="K118" s="35"/>
      <c r="L118" s="35"/>
      <c r="M118" s="16">
        <f>SUM(J117:L117)</f>
        <v>0</v>
      </c>
      <c r="N118" s="16" t="str">
        <f>B118</f>
        <v>(15)</v>
      </c>
      <c r="AK118" s="21"/>
      <c r="AL118" s="12"/>
      <c r="AM118" s="12"/>
      <c r="AN118" s="12"/>
      <c r="AO118" s="12"/>
      <c r="AP118" s="12"/>
      <c r="AQ118" s="12"/>
      <c r="AR118" s="16"/>
      <c r="AS118" s="16"/>
      <c r="AT118" s="16">
        <f>IF(OR(AND(AT117=21,AT116&lt;20),AND(AT117=30,OR(AT116=29,AT116=28)),AND(AT117&gt;21,AT117-AT116=2)),1,0)</f>
        <v>0</v>
      </c>
      <c r="AU118" s="16">
        <f>IF(OR(AND(AU117=21,AU116&lt;20),AND(AU117=30,OR(AU116=29,AU116=28)),AND(AU117&gt;21,AU117-AU116=2)),1,0)</f>
        <v>0</v>
      </c>
      <c r="AV118" s="16">
        <f>IF(OR(AND(AV117=21,AV116&lt;20),AND(AV117=30,OR(AV116=29,AV116=28)),AND(AV117&gt;21,AV117-AV116=2)),1,0)</f>
        <v>0</v>
      </c>
      <c r="AW118" s="25"/>
    </row>
    <row r="119" spans="1:37" ht="15" customHeight="1">
      <c r="A119" s="16">
        <f>Setup!J42</f>
        <v>50</v>
      </c>
      <c r="B119" s="17" t="str">
        <f>IF(C119="Bye","","("&amp;A119&amp;")")</f>
        <v>(50)</v>
      </c>
      <c r="C119" s="12">
        <f>IF(AND(Setup!$B$2&gt;32,Setup!$B$2&lt;=64),IF(VLOOKUP(A119,Setup!$A$14:$B$77,2,FALSE)&lt;&gt;"",VLOOKUP(A119,Setup!$A$14:$B$77,2,FALSE),"Bye"),"")</f>
      </c>
      <c r="H119" s="52"/>
      <c r="I119" s="52"/>
      <c r="J119" s="36"/>
      <c r="K119" s="36"/>
      <c r="L119" s="36"/>
      <c r="M119" s="20">
        <f>SUM(J120:L120)</f>
        <v>0</v>
      </c>
      <c r="N119" s="16" t="str">
        <f>B119</f>
        <v>(50)</v>
      </c>
      <c r="T119" s="16"/>
      <c r="U119" s="16"/>
      <c r="V119" s="16">
        <f>IF(OR(AND(V120=21,V121&lt;20),AND(V120=30,OR(V121=29,V121=28)),AND(V120&gt;21,V120-V121=2)),1,0)</f>
        <v>0</v>
      </c>
      <c r="W119" s="16">
        <f>IF(OR(AND(W120=21,W121&lt;20),AND(W120=30,OR(W121=29,W121=28)),AND(W120&gt;21,W120-W121=2)),1,0)</f>
        <v>0</v>
      </c>
      <c r="X119" s="16">
        <f>IF(OR(AND(X120=21,X121&lt;20),AND(X120=30,OR(X121=29,X121=28)),AND(X120&gt;21,X120-X121=2)),1,0)</f>
        <v>0</v>
      </c>
      <c r="Y119" s="16"/>
      <c r="Z119" s="16"/>
      <c r="AK119" s="21"/>
    </row>
    <row r="120" spans="1:37" ht="15" customHeight="1">
      <c r="A120" s="16"/>
      <c r="B120" s="15"/>
      <c r="H120" s="16"/>
      <c r="I120" s="16"/>
      <c r="J120" s="16">
        <f>IF(OR(AND(J119=21,J118&lt;20),AND(J119=30,OR(J118=29,J118=28)),AND(J119&gt;21,J119-J118=2)),1,0)</f>
        <v>0</v>
      </c>
      <c r="K120" s="16">
        <f>IF(OR(AND(K119=21,K118&lt;20),AND(K119=30,OR(K118=29,K118=28)),AND(K119&gt;21,K119-K118=2)),1,0)</f>
        <v>0</v>
      </c>
      <c r="L120" s="16">
        <f>IF(OR(AND(L119=21,L118&lt;20),AND(L119=30,OR(L118=29,L118=28)),AND(L119&gt;21,L119-L118=2)),1,0)</f>
        <v>0</v>
      </c>
      <c r="M120" s="46"/>
      <c r="N120" s="22">
        <f>IF(O120&lt;&gt;"",VLOOKUP(O120,C118:N119,12,FALSE),"")</f>
      </c>
      <c r="O120" s="18">
        <f>IF(AND(C118="Bye",C119="Bye"),"Bye",IF(OR(M118=$G$5,C119="Bye"),C118,IF(OR(M119=$G$5,C118="Bye"),C119,"")))</f>
      </c>
      <c r="P120" s="18"/>
      <c r="Q120" s="18"/>
      <c r="R120" s="18"/>
      <c r="S120" s="18"/>
      <c r="T120" s="50"/>
      <c r="U120" s="51"/>
      <c r="V120" s="35"/>
      <c r="W120" s="35"/>
      <c r="X120" s="35"/>
      <c r="Y120" s="16">
        <f>SUM(V119:X119)</f>
        <v>0</v>
      </c>
      <c r="Z120" s="16">
        <f>N120</f>
      </c>
      <c r="AK120" s="21"/>
    </row>
    <row r="121" spans="1:37" ht="15" customHeight="1">
      <c r="A121" s="16"/>
      <c r="B121" s="15"/>
      <c r="H121" s="16"/>
      <c r="I121" s="16"/>
      <c r="J121" s="16">
        <f>IF(OR(AND(J122=21,J123&lt;20),AND(J122=30,OR(J123=29,J123=28)),AND(J122&gt;21,J122-J123=2)),1,0)</f>
        <v>0</v>
      </c>
      <c r="K121" s="16">
        <f>IF(OR(AND(K122=21,K123&lt;20),AND(K122=30,OR(K123=29,K123=28)),AND(K122&gt;21,K122-K123=2)),1,0)</f>
        <v>0</v>
      </c>
      <c r="L121" s="16">
        <f>IF(OR(AND(L122=21,L123&lt;20),AND(L122=30,OR(L123=29,L123=28)),AND(L122&gt;21,L122-L123=2)),1,0)</f>
        <v>0</v>
      </c>
      <c r="M121" s="46"/>
      <c r="N121" s="15">
        <f>IF(O121&lt;&gt;"",VLOOKUP(O121,C122:N123,12,FALSE),"")</f>
      </c>
      <c r="O121" s="12">
        <f>IF(AND(C122="Bye",C123="Bye"),"Bye",IF(OR(M122=$G$5,C123="Bye"),C122,IF(OR(M123=$G$5,C122="Bye"),C123,"")))</f>
      </c>
      <c r="T121" s="52"/>
      <c r="U121" s="52"/>
      <c r="V121" s="36"/>
      <c r="W121" s="36"/>
      <c r="X121" s="36"/>
      <c r="Y121" s="20">
        <f>SUM(V122:X122)</f>
        <v>0</v>
      </c>
      <c r="Z121" s="16">
        <f>N121</f>
      </c>
      <c r="AK121" s="21"/>
    </row>
    <row r="122" spans="1:37" ht="15" customHeight="1">
      <c r="A122" s="16">
        <f>Setup!I43</f>
        <v>18</v>
      </c>
      <c r="B122" s="17" t="str">
        <f>IF(C122="Bye","","("&amp;A122&amp;")")</f>
        <v>(18)</v>
      </c>
      <c r="C122" s="18">
        <f>IF(AND(Setup!$B$2&gt;32,Setup!$B$2&lt;=64),IF(VLOOKUP(A122,Setup!$A$14:$B$77,2,FALSE)&lt;&gt;"",VLOOKUP(A122,Setup!$A$14:$B$77,2,FALSE),"Bye"),"")</f>
      </c>
      <c r="D122" s="18"/>
      <c r="E122" s="18"/>
      <c r="F122" s="18"/>
      <c r="G122" s="18"/>
      <c r="H122" s="50"/>
      <c r="I122" s="51"/>
      <c r="J122" s="35"/>
      <c r="K122" s="35"/>
      <c r="L122" s="35"/>
      <c r="M122" s="23">
        <f>SUM(J121:L121)</f>
        <v>0</v>
      </c>
      <c r="N122" s="16" t="str">
        <f>B122</f>
        <v>(18)</v>
      </c>
      <c r="T122" s="16"/>
      <c r="U122" s="16"/>
      <c r="V122" s="16">
        <f>IF(OR(AND(V121=21,V120&lt;20),AND(V121=30,OR(V120=29,V120=28)),AND(V121&gt;21,V121-V120=2)),1,0)</f>
        <v>0</v>
      </c>
      <c r="W122" s="16">
        <f>IF(OR(AND(W121=21,W120&lt;20),AND(W121=30,OR(W120=29,W120=28)),AND(W121&gt;21,W121-W120=2)),1,0)</f>
        <v>0</v>
      </c>
      <c r="X122" s="16">
        <f>IF(OR(AND(X121=21,X120&lt;20),AND(X121=30,OR(X120=29,X120=28)),AND(X121&gt;21,X121-X120=2)),1,0)</f>
        <v>0</v>
      </c>
      <c r="Y122" s="46"/>
      <c r="AK122" s="21"/>
    </row>
    <row r="123" spans="1:37" ht="15" customHeight="1">
      <c r="A123" s="16">
        <f>Setup!J43</f>
        <v>47</v>
      </c>
      <c r="B123" s="17" t="str">
        <f>IF(C123="Bye","","("&amp;A123&amp;")")</f>
        <v>(47)</v>
      </c>
      <c r="C123" s="12">
        <f>IF(AND(Setup!$B$2&gt;32,Setup!$B$2&lt;=64),IF(VLOOKUP(A123,Setup!$A$14:$B$77,2,FALSE)&lt;&gt;"",VLOOKUP(A123,Setup!$A$14:$B$77,2,FALSE),"Bye"),"")</f>
      </c>
      <c r="H123" s="52"/>
      <c r="I123" s="52"/>
      <c r="J123" s="36"/>
      <c r="K123" s="36"/>
      <c r="L123" s="36"/>
      <c r="M123" s="24">
        <f>SUM(J124:L124)</f>
        <v>0</v>
      </c>
      <c r="N123" s="16" t="str">
        <f>B123</f>
        <v>(47)</v>
      </c>
      <c r="Y123" s="21"/>
      <c r="AF123" s="16"/>
      <c r="AG123" s="16"/>
      <c r="AH123" s="16">
        <f>IF(OR(AND(AH124=21,AH125&lt;20),AND(AH124=30,OR(AH125=29,AH125=28)),AND(AH124&gt;21,AH124-AH125=2)),1,0)</f>
        <v>0</v>
      </c>
      <c r="AI123" s="16">
        <f>IF(OR(AND(AI124=21,AI125&lt;20),AND(AI124=30,OR(AI125=29,AI125=28)),AND(AI124&gt;21,AI124-AI125=2)),1,0)</f>
        <v>0</v>
      </c>
      <c r="AJ123" s="16">
        <f>IF(OR(AND(AJ124=21,AJ125&lt;20),AND(AJ124=30,OR(AJ125=29,AJ125=28)),AND(AJ124&gt;21,AJ124-AJ125=2)),1,0)</f>
        <v>0</v>
      </c>
      <c r="AK123" s="46"/>
    </row>
    <row r="124" spans="1:38" ht="15" customHeight="1">
      <c r="A124" s="16"/>
      <c r="B124" s="15"/>
      <c r="H124" s="16"/>
      <c r="I124" s="16"/>
      <c r="J124" s="16">
        <f>IF(OR(AND(J123=21,J122&lt;20),AND(J123=30,OR(J122=29,J122=28)),AND(J123&gt;21,J123-J122=2)),1,0)</f>
        <v>0</v>
      </c>
      <c r="K124" s="16">
        <f>IF(OR(AND(K123=21,K122&lt;20),AND(K123=30,OR(K122=29,K122=28)),AND(K123&gt;21,K123-K122=2)),1,0)</f>
        <v>0</v>
      </c>
      <c r="L124" s="16">
        <f>IF(OR(AND(L123=21,L122&lt;20),AND(L123=30,OR(L122=29,L122=28)),AND(L123&gt;21,L123-L122=2)),1,0)</f>
        <v>0</v>
      </c>
      <c r="M124" s="25"/>
      <c r="N124" s="16"/>
      <c r="Y124" s="21"/>
      <c r="Z124" s="22">
        <f>IF(AA124&lt;&gt;"",VLOOKUP(AA124,O120:Z121,12,FALSE),"")</f>
      </c>
      <c r="AA124" s="18">
        <f>IF(AND(O120="Bye",O121="Bye"),"Bye",IF(OR(Y120=$G$5,O121="Bye"),O120,IF(OR(Y121=$G$5,O120="Bye"),O121,"")))</f>
      </c>
      <c r="AB124" s="18"/>
      <c r="AC124" s="18"/>
      <c r="AD124" s="18"/>
      <c r="AE124" s="18"/>
      <c r="AF124" s="50"/>
      <c r="AG124" s="51"/>
      <c r="AH124" s="35"/>
      <c r="AI124" s="35"/>
      <c r="AJ124" s="35"/>
      <c r="AK124" s="23">
        <f>SUM(AH123:AJ123)</f>
        <v>0</v>
      </c>
      <c r="AL124" s="25">
        <f>Z124</f>
      </c>
    </row>
    <row r="125" spans="1:38" ht="15" customHeight="1">
      <c r="A125" s="16"/>
      <c r="B125" s="15"/>
      <c r="H125" s="16"/>
      <c r="I125" s="16"/>
      <c r="J125" s="16">
        <f>IF(OR(AND(J126=21,J127&lt;20),AND(J126=30,OR(J127=29,J127=28)),AND(J126&gt;21,J126-J127=2)),1,0)</f>
        <v>0</v>
      </c>
      <c r="K125" s="16">
        <f>IF(OR(AND(K126=21,K127&lt;20),AND(K126=30,OR(K127=29,K127=28)),AND(K126&gt;21,K126-K127=2)),1,0)</f>
        <v>0</v>
      </c>
      <c r="L125" s="16">
        <f>IF(OR(AND(L126=21,L127&lt;20),AND(L126=30,OR(L127=29,L127=28)),AND(L126&gt;21,L126-L127=2)),1,0)</f>
        <v>0</v>
      </c>
      <c r="M125" s="16"/>
      <c r="N125" s="11"/>
      <c r="Y125" s="21"/>
      <c r="Z125" s="15">
        <f>IF(AA125&lt;&gt;"",VLOOKUP(AA125,O128:Z129,12,FALSE),"")</f>
      </c>
      <c r="AA125" s="12">
        <f>IF(AND(O128="Bye",O129="Bye"),"Bye",IF(OR(O129="Bye",Y128=$G$5),O128,IF(OR(Y129=$G$5,O128="Bye"),O129,"")))</f>
      </c>
      <c r="AF125" s="52"/>
      <c r="AG125" s="52"/>
      <c r="AH125" s="36"/>
      <c r="AI125" s="36"/>
      <c r="AJ125" s="36"/>
      <c r="AK125" s="24">
        <f>SUM(AH126:AJ126)</f>
        <v>0</v>
      </c>
      <c r="AL125" s="25">
        <f>Z125</f>
      </c>
    </row>
    <row r="126" spans="1:37" ht="15" customHeight="1">
      <c r="A126" s="16">
        <f>Setup!I44</f>
        <v>31</v>
      </c>
      <c r="B126" s="17" t="str">
        <f>IF(C126="Bye","","("&amp;A126&amp;")")</f>
        <v>(31)</v>
      </c>
      <c r="C126" s="18">
        <f>IF(AND(Setup!$B$2&gt;32,Setup!$B$2&lt;=64),IF(VLOOKUP(A126,Setup!$A$14:$B$77,2,FALSE)&lt;&gt;"",VLOOKUP(A126,Setup!$A$14:$B$77,2,FALSE),"Bye"),"")</f>
      </c>
      <c r="D126" s="18"/>
      <c r="E126" s="18"/>
      <c r="F126" s="18"/>
      <c r="G126" s="18"/>
      <c r="H126" s="50"/>
      <c r="I126" s="51"/>
      <c r="J126" s="35"/>
      <c r="K126" s="35"/>
      <c r="L126" s="35"/>
      <c r="M126" s="16">
        <f>SUM(J125:L125)</f>
        <v>0</v>
      </c>
      <c r="N126" s="16" t="str">
        <f>B126</f>
        <v>(31)</v>
      </c>
      <c r="Y126" s="21"/>
      <c r="AF126" s="16"/>
      <c r="AG126" s="16"/>
      <c r="AH126" s="16">
        <f>IF(OR(AND(AH125=21,AH124&lt;20),AND(AH125=30,OR(AH124=29,AH124=28)),AND(AH125&gt;21,AH125-AH124=2)),1,0)</f>
        <v>0</v>
      </c>
      <c r="AI126" s="16">
        <f>IF(OR(AND(AI125=21,AI124&lt;20),AND(AI125=30,OR(AI124=29,AI124=28)),AND(AI125&gt;21,AI125-AI124=2)),1,0)</f>
        <v>0</v>
      </c>
      <c r="AJ126" s="16">
        <f>IF(OR(AND(AJ125=21,AJ124&lt;20),AND(AJ125=30,OR(AJ124=29,AJ124=28)),AND(AJ125&gt;21,AJ125-AJ124=2)),1,0)</f>
        <v>0</v>
      </c>
      <c r="AK126" s="25"/>
    </row>
    <row r="127" spans="1:37" ht="15" customHeight="1">
      <c r="A127" s="16">
        <f>Setup!J44</f>
        <v>34</v>
      </c>
      <c r="B127" s="17" t="str">
        <f>IF(C127="Bye","","("&amp;A127&amp;")")</f>
        <v>(34)</v>
      </c>
      <c r="C127" s="12">
        <f>IF(AND(Setup!$B$2&gt;32,Setup!$B$2&lt;=64),IF(VLOOKUP(A127,Setup!$A$14:$B$77,2,FALSE)&lt;&gt;"",VLOOKUP(A127,Setup!$A$14:$B$77,2,FALSE),"Bye"),"")</f>
      </c>
      <c r="H127" s="52"/>
      <c r="I127" s="52"/>
      <c r="J127" s="36"/>
      <c r="K127" s="36"/>
      <c r="L127" s="36"/>
      <c r="M127" s="20">
        <f>SUM(J128:L128)</f>
        <v>0</v>
      </c>
      <c r="N127" s="16" t="str">
        <f>B127</f>
        <v>(34)</v>
      </c>
      <c r="T127" s="16"/>
      <c r="U127" s="16"/>
      <c r="V127" s="16">
        <f>IF(OR(AND(V128=21,V129&lt;20),AND(V128=30,OR(V129=29,V129=28)),AND(V128&gt;21,V128-V129=2)),1,0)</f>
        <v>0</v>
      </c>
      <c r="W127" s="16">
        <f>IF(OR(AND(W128=21,W129&lt;20),AND(W128=30,OR(W129=29,W129=28)),AND(W128&gt;21,W128-W129=2)),1,0)</f>
        <v>0</v>
      </c>
      <c r="X127" s="16">
        <f>IF(OR(AND(X128=21,X129&lt;20),AND(X128=30,OR(X129=29,X129=28)),AND(X128&gt;21,X128-X129=2)),1,0)</f>
        <v>0</v>
      </c>
      <c r="Y127" s="46"/>
      <c r="AK127" s="11"/>
    </row>
    <row r="128" spans="1:37" ht="15" customHeight="1">
      <c r="A128" s="16"/>
      <c r="B128" s="15"/>
      <c r="H128" s="16"/>
      <c r="I128" s="16"/>
      <c r="J128" s="16">
        <f>IF(OR(AND(J127=21,J126&lt;20),AND(J127=30,OR(J126=29,J126=28)),AND(J127&gt;21,J127-J126=2)),1,0)</f>
        <v>0</v>
      </c>
      <c r="K128" s="16">
        <f>IF(OR(AND(K127=21,K126&lt;20),AND(K127=30,OR(K126=29,K126=28)),AND(K127&gt;21,K127-K126=2)),1,0)</f>
        <v>0</v>
      </c>
      <c r="L128" s="16">
        <f>IF(OR(AND(L127=21,L126&lt;20),AND(L127=30,OR(L126=29,L126=28)),AND(L127&gt;21,L127-L126=2)),1,0)</f>
        <v>0</v>
      </c>
      <c r="M128" s="46"/>
      <c r="N128" s="22">
        <f>IF(O128&lt;&gt;"",VLOOKUP(O128,C126:N127,12,FALSE),"")</f>
      </c>
      <c r="O128" s="18">
        <f>IF(AND(C126="Bye",C127="Bye"),"Bye",IF(OR(M126=$G$5,C127="Bye"),C126,IF(OR(M127=$G$5,C126="Bye"),C127,"")))</f>
      </c>
      <c r="P128" s="18"/>
      <c r="Q128" s="18"/>
      <c r="R128" s="18"/>
      <c r="S128" s="18"/>
      <c r="T128" s="50"/>
      <c r="U128" s="51"/>
      <c r="V128" s="35"/>
      <c r="W128" s="35"/>
      <c r="X128" s="35"/>
      <c r="Y128" s="23">
        <f>SUM(V127:X127)</f>
        <v>0</v>
      </c>
      <c r="Z128" s="16">
        <f>N128</f>
      </c>
      <c r="AK128" s="11"/>
    </row>
    <row r="129" spans="1:48" ht="15" customHeight="1">
      <c r="A129" s="16"/>
      <c r="B129" s="15"/>
      <c r="H129" s="16"/>
      <c r="I129" s="16"/>
      <c r="J129" s="16">
        <f>IF(OR(AND(J130=21,J131&lt;20),AND(J130=30,OR(J131=29,J131=28)),AND(J130&gt;21,J130-J131=2)),1,0)</f>
        <v>0</v>
      </c>
      <c r="K129" s="16">
        <f>IF(OR(AND(K130=21,K131&lt;20),AND(K130=30,OR(K131=29,K131=28)),AND(K130&gt;21,K130-K131=2)),1,0)</f>
        <v>0</v>
      </c>
      <c r="L129" s="16">
        <f>IF(OR(AND(L130=21,L131&lt;20),AND(L130=30,OR(L131=29,L131=28)),AND(L130&gt;21,L130-L131=2)),1,0)</f>
        <v>0</v>
      </c>
      <c r="M129" s="46"/>
      <c r="N129" s="15">
        <f>IF(O129&lt;&gt;"",VLOOKUP(O129,C130:N131,12,FALSE),"")</f>
      </c>
      <c r="O129" s="12">
        <f>IF(AND(C130="Bye",C131="Bye"),"Bye",IF(OR(M130=$G$5,C131="Bye"),C130,IF(OR(M131=$G$5,C130="Bye"),C131,"")))</f>
      </c>
      <c r="T129" s="52"/>
      <c r="U129" s="52"/>
      <c r="V129" s="36"/>
      <c r="W129" s="36"/>
      <c r="X129" s="36"/>
      <c r="Y129" s="24">
        <f>SUM(V130:X130)</f>
        <v>0</v>
      </c>
      <c r="Z129" s="16">
        <f>N129</f>
      </c>
      <c r="AK129" s="11"/>
      <c r="AM129" s="68"/>
      <c r="AN129" s="68"/>
      <c r="AO129" s="68"/>
      <c r="AP129" s="68"/>
      <c r="AQ129" s="68"/>
      <c r="AR129" s="68"/>
      <c r="AS129" s="68"/>
      <c r="AT129" s="68"/>
      <c r="AU129" s="68"/>
      <c r="AV129" s="45"/>
    </row>
    <row r="130" spans="1:48" ht="15" customHeight="1">
      <c r="A130" s="16">
        <f>Setup!I45</f>
        <v>2</v>
      </c>
      <c r="B130" s="17" t="str">
        <f>IF(C130="Bye","","("&amp;A130&amp;")")</f>
        <v>(2)</v>
      </c>
      <c r="C130" s="18">
        <f>IF(AND(Setup!$B$2&gt;32,Setup!$B$2&lt;=64),IF(VLOOKUP(A130,Setup!$A$14:$B$77,2,FALSE)&lt;&gt;"",VLOOKUP(A130,Setup!$A$14:$B$77,2,FALSE),"Bye"),"")</f>
      </c>
      <c r="D130" s="18"/>
      <c r="E130" s="18"/>
      <c r="F130" s="18"/>
      <c r="G130" s="18"/>
      <c r="H130" s="50"/>
      <c r="I130" s="51"/>
      <c r="J130" s="35"/>
      <c r="K130" s="35"/>
      <c r="L130" s="35"/>
      <c r="M130" s="23">
        <f>SUM(J129:L129)</f>
        <v>0</v>
      </c>
      <c r="N130" s="16" t="str">
        <f>B130</f>
        <v>(2)</v>
      </c>
      <c r="T130" s="16"/>
      <c r="U130" s="16"/>
      <c r="V130" s="16">
        <f>IF(OR(AND(V129=21,V128&lt;20),AND(V129=30,OR(V128=29,V128=28)),AND(V129&gt;21,V129-V128=2)),1,0)</f>
        <v>0</v>
      </c>
      <c r="W130" s="16">
        <f>IF(OR(AND(W129=21,W128&lt;20),AND(W129=30,OR(W128=29,W128=28)),AND(W129&gt;21,W129-W128=2)),1,0)</f>
        <v>0</v>
      </c>
      <c r="X130" s="16">
        <f>IF(OR(AND(X129=21,X128&lt;20),AND(X129=30,OR(X128=29,X128=28)),AND(X129&gt;21,X129-X128=2)),1,0)</f>
        <v>0</v>
      </c>
      <c r="Y130" s="25"/>
      <c r="AK130" s="11"/>
      <c r="AM130" s="43"/>
      <c r="AN130" s="43"/>
      <c r="AO130" s="43"/>
      <c r="AP130" s="43"/>
      <c r="AQ130" s="44"/>
      <c r="AR130" s="44"/>
      <c r="AS130" s="44"/>
      <c r="AT130" s="44"/>
      <c r="AU130" s="44"/>
      <c r="AV130" s="19"/>
    </row>
    <row r="131" spans="1:47" ht="15" customHeight="1">
      <c r="A131" s="16">
        <f>Setup!J45</f>
        <v>63</v>
      </c>
      <c r="B131" s="17" t="str">
        <f>IF(C131="Bye","","("&amp;A131&amp;")")</f>
        <v>(63)</v>
      </c>
      <c r="C131" s="12">
        <f>IF(AND(Setup!$B$2&gt;32,Setup!$B$2&lt;=64),IF(VLOOKUP(A131,Setup!$A$14:$B$77,2,FALSE)&lt;&gt;"",VLOOKUP(A131,Setup!$A$14:$B$77,2,FALSE),"Bye"),"")</f>
      </c>
      <c r="H131" s="52"/>
      <c r="I131" s="52"/>
      <c r="J131" s="36"/>
      <c r="K131" s="36"/>
      <c r="L131" s="36"/>
      <c r="M131" s="24">
        <f>SUM(J132:L132)</f>
        <v>0</v>
      </c>
      <c r="N131" s="16" t="str">
        <f>B131</f>
        <v>(63)</v>
      </c>
      <c r="Y131" s="11"/>
      <c r="Z131" s="11"/>
      <c r="AK131" s="11"/>
      <c r="AM131" s="43"/>
      <c r="AN131" s="68"/>
      <c r="AO131" s="68"/>
      <c r="AP131" s="68"/>
      <c r="AQ131" s="68"/>
      <c r="AR131" s="68"/>
      <c r="AS131" s="68"/>
      <c r="AT131" s="68"/>
      <c r="AU131" s="45"/>
    </row>
    <row r="132" spans="8:13" ht="15" customHeight="1">
      <c r="H132" s="16"/>
      <c r="I132" s="16"/>
      <c r="J132" s="16">
        <f>IF(OR(AND(J131=21,J130&lt;20),AND(J131=30,OR(J130=29,J130=28)),AND(J131&gt;21,J131-J130=2)),1,0)</f>
        <v>0</v>
      </c>
      <c r="K132" s="16">
        <f>IF(OR(AND(K131=21,K130&lt;20),AND(K131=30,OR(K130=29,K130=28)),AND(K131&gt;21,K131-K130=2)),1,0)</f>
        <v>0</v>
      </c>
      <c r="L132" s="16">
        <f>IF(OR(AND(L131=21,L130&lt;20),AND(L131=30,OR(L130=29,L130=28)),AND(L131&gt;21,L131-L130=2)),1,0)</f>
        <v>0</v>
      </c>
      <c r="M132" s="25"/>
    </row>
  </sheetData>
  <sheetProtection sheet="1" objects="1" scenarios="1"/>
  <mergeCells count="15">
    <mergeCell ref="AM129:AU129"/>
    <mergeCell ref="A2:BT2"/>
    <mergeCell ref="A4:M4"/>
    <mergeCell ref="N4:Y4"/>
    <mergeCell ref="AM65:AU65"/>
    <mergeCell ref="AN131:AT131"/>
    <mergeCell ref="Z4:AK4"/>
    <mergeCell ref="AL4:AV4"/>
    <mergeCell ref="BK73:BS73"/>
    <mergeCell ref="BL75:BR75"/>
    <mergeCell ref="AM97:AU97"/>
    <mergeCell ref="AN99:AT99"/>
    <mergeCell ref="AN67:AT67"/>
    <mergeCell ref="AW4:BH4"/>
    <mergeCell ref="BI4:BT4"/>
  </mergeCells>
  <conditionalFormatting sqref="AH124:AJ124 J58:L58 J94:L94 AT20:AV20 J6:L6 J98:L98 J126:L126 BF100:BH100 J118:L118 J10:L10 J14:L14 V16:X16 BF36:BH36 J130:L130 AH108:AJ108 J18:L18 J22:L22 V32:X32 V128:X128 J26:L26 J30:L30 J34:L34 V24:X24 J38:L38 V48:X48 J42:L42 J46:L46 V40:X40 V8:X8 AH12:AJ12 J50:L50 J54:L54 J102:L102 AH28:AJ28 AH60:AJ60 J62:L62 J106:L106 V56:X56 AH44:AJ44 J110:L110 J114:L114 AT84:AV84 V64:X64 AH76:AJ76 AT116:AV116 AT52:AV52 V72:X72 J122:L122 J66:L66 J70:L70 J74:L74 J78:L78 J82:L82 J86:L86 J90:L90 V80:X80 V96:X96 V88:X88 V112:X112 V104:X104 V120:X120 AH92:AJ92 BR68:BT68">
    <cfRule type="expression" priority="1" dxfId="1" stopIfTrue="1">
      <formula>J6&gt;J7</formula>
    </cfRule>
  </conditionalFormatting>
  <conditionalFormatting sqref="AH125:AJ125 J59:L59 J95:L95 AT21:AV21 J7:L7 J99:L99 J127:L127 BF101:BH101 J119:L119 J11:L11 J15:L15 V17:X17 BF37:BH37 J131:L131 AH109:AJ109 J19:L19 J23:L23 V33:X33 V129:X129 J27:L27 J31:L31 J35:L35 V25:X25 J39:L39 V49:X49 J43:L43 J47:L47 V41:X41 V9:X9 AH13:AJ13 J51:L51 J55:L55 J103:L103 AH29:AJ29 AH61:AJ61 J63:L63 J107:L107 V57:X57 AH45:AJ45 J111:L111 J115:L115 AT85:AV85 V65:X65 AH77:AJ77 AT117:AV117 AT53:AV53 V73:X73 J123:L123 J67:L67 J71:L71 J75:L75 J79:L79 J83:L83 J87:L87 J91:L91 V81:X81 V97:X97 V89:X89 V113:X113 V105:X105 V121:X121 AH93:AJ93 BR69:BT69">
    <cfRule type="expression" priority="2" dxfId="1" stopIfTrue="1">
      <formula>J7&gt;J6</formula>
    </cfRule>
  </conditionalFormatting>
  <conditionalFormatting sqref="AA12 O8 AM20 AY36 O32 O24 O16 AA28 AA44 O40 AM52 O64 O56 O48 AA60 AA76 O72 AM84 AY100 O96 O88 O80 AA92 AA108 O104 AM116 O128 O120 O112 AA124 BK68">
    <cfRule type="expression" priority="3" dxfId="1" stopIfTrue="1">
      <formula>Y8=$G$5</formula>
    </cfRule>
    <cfRule type="expression" priority="4" dxfId="0" stopIfTrue="1">
      <formula>Y9=$G$5</formula>
    </cfRule>
  </conditionalFormatting>
  <conditionalFormatting sqref="O17 AA29 AY37 O33 O25 AM21 O9 AA13 O49 AA61 O65 O57 AM53 O41 AA45 O81 AA93 AY101 O97 O89 AM85 O73 AA77 O113 AA125 O129 O121 AM117 O105 AA109 BK69 BL75">
    <cfRule type="expression" priority="5" dxfId="1" stopIfTrue="1">
      <formula>Y9=$G$5</formula>
    </cfRule>
    <cfRule type="expression" priority="6" dxfId="0" stopIfTrue="1">
      <formula>Y8=$G$5</formula>
    </cfRule>
  </conditionalFormatting>
  <conditionalFormatting sqref="C6 C122 C126 C10 C14 C18 C22 C26 C30 C34 C38 C42 C46 C50 C54 C58 C62 C66 C70 C74 C78 C82 C86 C90 C94 C98 C102 C106 C110 C114 C118 C130">
    <cfRule type="expression" priority="7" dxfId="1" stopIfTrue="1">
      <formula>OR(AND(C6&lt;&gt;"Bye",C7="Bye"),M6=$G$5)</formula>
    </cfRule>
    <cfRule type="expression" priority="8" dxfId="0" stopIfTrue="1">
      <formula>M7=$G$5</formula>
    </cfRule>
  </conditionalFormatting>
  <conditionalFormatting sqref="C7 C123 C127 C11 C15 C19 C23 C27 C31 C35 C39 C43 C47 C51 C55 C59 C63 C67 C71 C75 C79 C83 C87 C91 C95 C99 C103 C107 C111 C115 C119 C131">
    <cfRule type="expression" priority="9" dxfId="1" stopIfTrue="1">
      <formula>OR(AND(C7&lt;&gt;"Bye",C6="Bye"),M7=$G$5)</formula>
    </cfRule>
    <cfRule type="expression" priority="10" dxfId="0" stopIfTrue="1">
      <formula>M6=$G$5</formula>
    </cfRule>
  </conditionalFormatting>
  <conditionalFormatting sqref="AN35 AN67 AN99 AN131">
    <cfRule type="expression" priority="11" dxfId="1" stopIfTrue="1">
      <formula>#REF!=$G$5</formula>
    </cfRule>
    <cfRule type="expression" priority="12" dxfId="0" stopIfTrue="1">
      <formula>AX34=$G$5</formula>
    </cfRule>
  </conditionalFormatting>
  <hyperlinks>
    <hyperlink ref="A2" r:id="rId1" display="VISIT EXCELTEMPLATE.NET FOR MORE TEMPLATES AND UPDATES"/>
  </hyperlinks>
  <printOptions/>
  <pageMargins left="0.2" right="0.21" top="0.4" bottom="0.64" header="0.22" footer="0.5"/>
  <pageSetup fitToHeight="1" fitToWidth="1" orientation="portrait" paperSize="8" scale="57" r:id="rId2"/>
</worksheet>
</file>

<file path=xl/worksheets/sheet5.xml><?xml version="1.0" encoding="utf-8"?>
<worksheet xmlns="http://schemas.openxmlformats.org/spreadsheetml/2006/main" xmlns:r="http://schemas.openxmlformats.org/officeDocument/2006/relationships">
  <sheetPr codeName="Arkusz5">
    <pageSetUpPr fitToPage="1"/>
  </sheetPr>
  <dimension ref="A2:CR260"/>
  <sheetViews>
    <sheetView showGridLines="0" zoomScalePageLayoutView="0" workbookViewId="0" topLeftCell="A1">
      <selection activeCell="A4" sqref="A4:M4"/>
    </sheetView>
  </sheetViews>
  <sheetFormatPr defaultColWidth="9.140625" defaultRowHeight="15" customHeight="1"/>
  <cols>
    <col min="1" max="12" width="3.7109375" style="12" customWidth="1"/>
    <col min="13" max="13" width="1.7109375" style="12" customWidth="1"/>
    <col min="14" max="24" width="3.7109375" style="12" customWidth="1"/>
    <col min="25" max="25" width="1.7109375" style="12" customWidth="1"/>
    <col min="26" max="36" width="3.7109375" style="12" customWidth="1"/>
    <col min="37" max="37" width="1.7109375" style="12" customWidth="1"/>
    <col min="38" max="48" width="3.7109375" style="11" customWidth="1"/>
    <col min="49" max="49" width="1.7109375" style="11" customWidth="1"/>
    <col min="50" max="60" width="3.7109375" style="11" customWidth="1"/>
    <col min="61" max="61" width="1.7109375" style="11" customWidth="1"/>
    <col min="62" max="72" width="3.7109375" style="11" customWidth="1"/>
    <col min="73" max="73" width="1.7109375" style="11" customWidth="1"/>
    <col min="74" max="84" width="3.7109375" style="11" customWidth="1"/>
    <col min="85" max="85" width="1.7109375" style="11" customWidth="1"/>
    <col min="86" max="86" width="3.7109375" style="11" customWidth="1"/>
    <col min="87" max="94" width="5.7109375" style="11" customWidth="1"/>
    <col min="95" max="96" width="25.7109375" style="11" customWidth="1"/>
    <col min="97" max="144" width="25.7109375" style="12" customWidth="1"/>
    <col min="145" max="16384" width="9.140625" style="12" customWidth="1"/>
  </cols>
  <sheetData>
    <row r="2" spans="1:84" ht="15" customHeight="1">
      <c r="A2" s="65" t="s">
        <v>7</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row>
    <row r="4" spans="1:96" s="14" customFormat="1" ht="15" customHeight="1">
      <c r="A4" s="63" t="s">
        <v>3</v>
      </c>
      <c r="B4" s="63"/>
      <c r="C4" s="63"/>
      <c r="D4" s="63"/>
      <c r="E4" s="63"/>
      <c r="F4" s="63"/>
      <c r="G4" s="63"/>
      <c r="H4" s="63"/>
      <c r="I4" s="63"/>
      <c r="J4" s="63"/>
      <c r="K4" s="63"/>
      <c r="L4" s="63"/>
      <c r="M4" s="63"/>
      <c r="N4" s="63" t="s">
        <v>13</v>
      </c>
      <c r="O4" s="63"/>
      <c r="P4" s="63"/>
      <c r="Q4" s="63"/>
      <c r="R4" s="63"/>
      <c r="S4" s="63"/>
      <c r="T4" s="63"/>
      <c r="U4" s="63"/>
      <c r="V4" s="63"/>
      <c r="W4" s="63"/>
      <c r="X4" s="63"/>
      <c r="Y4" s="63"/>
      <c r="Z4" s="63" t="s">
        <v>14</v>
      </c>
      <c r="AA4" s="63"/>
      <c r="AB4" s="63"/>
      <c r="AC4" s="63"/>
      <c r="AD4" s="63"/>
      <c r="AE4" s="63"/>
      <c r="AF4" s="63"/>
      <c r="AG4" s="63"/>
      <c r="AH4" s="63"/>
      <c r="AI4" s="63"/>
      <c r="AJ4" s="63"/>
      <c r="AK4" s="63"/>
      <c r="AL4" s="64" t="s">
        <v>15</v>
      </c>
      <c r="AM4" s="64"/>
      <c r="AN4" s="64"/>
      <c r="AO4" s="64"/>
      <c r="AP4" s="64"/>
      <c r="AQ4" s="64"/>
      <c r="AR4" s="64"/>
      <c r="AS4" s="64"/>
      <c r="AT4" s="64"/>
      <c r="AU4" s="64"/>
      <c r="AV4" s="64"/>
      <c r="AW4" s="64" t="s">
        <v>4</v>
      </c>
      <c r="AX4" s="64"/>
      <c r="AY4" s="64"/>
      <c r="AZ4" s="64"/>
      <c r="BA4" s="64"/>
      <c r="BB4" s="64"/>
      <c r="BC4" s="64"/>
      <c r="BD4" s="64"/>
      <c r="BE4" s="64"/>
      <c r="BF4" s="64"/>
      <c r="BG4" s="64"/>
      <c r="BH4" s="64"/>
      <c r="BI4" s="64" t="s">
        <v>8</v>
      </c>
      <c r="BJ4" s="64"/>
      <c r="BK4" s="64"/>
      <c r="BL4" s="64"/>
      <c r="BM4" s="64"/>
      <c r="BN4" s="64"/>
      <c r="BO4" s="64"/>
      <c r="BP4" s="64"/>
      <c r="BQ4" s="64"/>
      <c r="BR4" s="64"/>
      <c r="BS4" s="64"/>
      <c r="BT4" s="64"/>
      <c r="BU4" s="64" t="s">
        <v>0</v>
      </c>
      <c r="BV4" s="64"/>
      <c r="BW4" s="64"/>
      <c r="BX4" s="64"/>
      <c r="BY4" s="64"/>
      <c r="BZ4" s="64"/>
      <c r="CA4" s="64"/>
      <c r="CB4" s="64"/>
      <c r="CC4" s="64"/>
      <c r="CD4" s="64"/>
      <c r="CE4" s="64"/>
      <c r="CF4" s="64"/>
      <c r="CG4" s="13"/>
      <c r="CH4" s="13"/>
      <c r="CI4" s="13"/>
      <c r="CJ4" s="13"/>
      <c r="CK4" s="13"/>
      <c r="CL4" s="13"/>
      <c r="CM4" s="13"/>
      <c r="CN4" s="13"/>
      <c r="CO4" s="13"/>
      <c r="CP4" s="13"/>
      <c r="CQ4" s="13"/>
      <c r="CR4" s="13"/>
    </row>
    <row r="5" spans="2:14" ht="15" customHeight="1">
      <c r="B5" s="15"/>
      <c r="G5" s="16">
        <v>2</v>
      </c>
      <c r="H5" s="16"/>
      <c r="I5" s="16"/>
      <c r="J5" s="16">
        <f>IF(OR(AND(J6=21,J7&lt;20),AND(J6=30,OR(J7=29,J7=28)),AND(J6&gt;21,J6-J7=2)),1,0)</f>
        <v>0</v>
      </c>
      <c r="K5" s="16">
        <f>IF(OR(AND(K6=21,K7&lt;20),AND(K6=30,OR(K7=29,K7=28)),AND(K6&gt;21,K6-K7=2)),1,0)</f>
        <v>0</v>
      </c>
      <c r="L5" s="16">
        <f>IF(OR(AND(L6=21,L7&lt;20),AND(L6=30,OR(L7=29,L7=28)),AND(L6&gt;21,L6-L7=2)),1,0)</f>
        <v>0</v>
      </c>
      <c r="M5" s="16"/>
      <c r="N5" s="16"/>
    </row>
    <row r="6" spans="1:84" ht="15" customHeight="1">
      <c r="A6" s="16">
        <f>Setup!K14</f>
        <v>1</v>
      </c>
      <c r="B6" s="17" t="str">
        <f>IF(C6="Bye","","("&amp;A6&amp;")")</f>
        <v>(1)</v>
      </c>
      <c r="C6" s="18">
        <f>IF(AND(Setup!$B$2&gt;64,Setup!$B$2&lt;=128),IF(VLOOKUP(A6,Setup!$A$14:$B$141,2,FALSE)&lt;&gt;"",VLOOKUP(A6,Setup!$A$14:$B$141,2,FALSE),"Bye"),"")</f>
      </c>
      <c r="D6" s="18"/>
      <c r="E6" s="18"/>
      <c r="F6" s="18"/>
      <c r="G6" s="18"/>
      <c r="H6" s="50"/>
      <c r="I6" s="51"/>
      <c r="J6" s="35"/>
      <c r="K6" s="35"/>
      <c r="L6" s="35"/>
      <c r="M6" s="16">
        <f>SUM(J5:L5)</f>
        <v>0</v>
      </c>
      <c r="N6" s="16" t="str">
        <f>B6</f>
        <v>(1)</v>
      </c>
      <c r="CA6" s="19"/>
      <c r="CB6" s="19"/>
      <c r="CC6" s="19"/>
      <c r="CD6" s="19"/>
      <c r="CE6" s="19"/>
      <c r="CF6" s="19"/>
    </row>
    <row r="7" spans="1:84" ht="15" customHeight="1">
      <c r="A7" s="16">
        <f>Setup!L14</f>
        <v>128</v>
      </c>
      <c r="B7" s="17" t="str">
        <f>IF(C7="Bye","","("&amp;A7&amp;")")</f>
        <v>(128)</v>
      </c>
      <c r="C7" s="12">
        <f>IF(AND(Setup!$B$2&gt;64,Setup!$B$2&lt;=128),IF(VLOOKUP(A7,Setup!$A$14:$B$141,2,FALSE)&lt;&gt;"",VLOOKUP(A7,Setup!$A$14:$B$141,2,FALSE),"Bye"),"")</f>
      </c>
      <c r="H7" s="52"/>
      <c r="I7" s="52"/>
      <c r="J7" s="36"/>
      <c r="K7" s="36"/>
      <c r="L7" s="36"/>
      <c r="M7" s="20">
        <f>SUM(J8:L8)</f>
        <v>0</v>
      </c>
      <c r="N7" s="16" t="str">
        <f>B7</f>
        <v>(128)</v>
      </c>
      <c r="T7" s="16"/>
      <c r="U7" s="16"/>
      <c r="V7" s="16">
        <f>IF(OR(AND(V8=21,V9&lt;20),AND(V8=30,OR(V9=29,V9=28)),AND(V8&gt;21,V8-V9=2)),1,0)</f>
        <v>0</v>
      </c>
      <c r="W7" s="16">
        <f>IF(OR(AND(W8=21,W9&lt;20),AND(W8=30,OR(W9=29,W9=28)),AND(W8&gt;21,W8-W9=2)),1,0)</f>
        <v>0</v>
      </c>
      <c r="X7" s="16">
        <f>IF(OR(AND(X8=21,X9&lt;20),AND(X8=30,OR(X9=29,X9=28)),AND(X8&gt;21,X8-X9=2)),1,0)</f>
        <v>0</v>
      </c>
      <c r="Y7" s="16"/>
      <c r="Z7" s="16"/>
      <c r="CA7" s="19"/>
      <c r="CB7" s="19"/>
      <c r="CC7" s="19"/>
      <c r="CD7" s="19"/>
      <c r="CE7" s="19"/>
      <c r="CF7" s="19"/>
    </row>
    <row r="8" spans="1:26" ht="15" customHeight="1">
      <c r="A8" s="16"/>
      <c r="B8" s="15"/>
      <c r="H8" s="16"/>
      <c r="I8" s="16"/>
      <c r="J8" s="16">
        <f>IF(OR(AND(J7=21,J6&lt;20),AND(J7=30,OR(J6=29,J6=28)),AND(J7&gt;21,J7-J6=2)),1,0)</f>
        <v>0</v>
      </c>
      <c r="K8" s="16">
        <f>IF(OR(AND(K7=21,K6&lt;20),AND(K7=30,OR(K6=29,K6=28)),AND(K7&gt;21,K7-K6=2)),1,0)</f>
        <v>0</v>
      </c>
      <c r="L8" s="16">
        <f>IF(OR(AND(L7=21,L6&lt;20),AND(L7=30,OR(L6=29,L6=28)),AND(L7&gt;21,L7-L6=2)),1,0)</f>
        <v>0</v>
      </c>
      <c r="M8" s="46"/>
      <c r="N8" s="22">
        <f>IF(O8&lt;&gt;"",VLOOKUP(O8,C6:N7,12,FALSE),"")</f>
      </c>
      <c r="O8" s="18">
        <f>IF(AND(C6="Bye",C7="Bye"),"Bye",IF(OR(M6=$G$5,C7="Bye"),C6,IF(OR(M7=$G$5,C6="Bye"),C7,"")))</f>
      </c>
      <c r="P8" s="18"/>
      <c r="Q8" s="18"/>
      <c r="R8" s="18"/>
      <c r="S8" s="18"/>
      <c r="T8" s="50"/>
      <c r="U8" s="51"/>
      <c r="V8" s="35"/>
      <c r="W8" s="35"/>
      <c r="X8" s="35"/>
      <c r="Y8" s="16">
        <f>SUM(V7:X7)</f>
        <v>0</v>
      </c>
      <c r="Z8" s="16">
        <f>N8</f>
      </c>
    </row>
    <row r="9" spans="1:72" ht="15" customHeight="1">
      <c r="A9" s="16"/>
      <c r="B9" s="15"/>
      <c r="H9" s="16"/>
      <c r="I9" s="16"/>
      <c r="J9" s="16">
        <f>IF(OR(AND(J10=21,J11&lt;20),AND(J10=30,OR(J11=29,J11=28)),AND(J10&gt;21,J10-J11=2)),1,0)</f>
        <v>0</v>
      </c>
      <c r="K9" s="16">
        <f>IF(OR(AND(K10=21,K11&lt;20),AND(K10=30,OR(K11=29,K11=28)),AND(K10&gt;21,K10-K11=2)),1,0)</f>
        <v>0</v>
      </c>
      <c r="L9" s="16">
        <f>IF(OR(AND(L10=21,L11&lt;20),AND(L10=30,OR(L11=29,L11=28)),AND(L10&gt;21,L10-L11=2)),1,0)</f>
        <v>0</v>
      </c>
      <c r="M9" s="46"/>
      <c r="N9" s="15">
        <f>IF(O9&lt;&gt;"",VLOOKUP(O9,C10:N11,12,FALSE),"")</f>
      </c>
      <c r="O9" s="12">
        <f>IF(AND(C10="Bye",C11="Bye"),"Bye",IF(OR(M10=$G$5,C11="Bye"),C10,IF(OR(M11=$G$5,C10="Bye"),C11,"")))</f>
      </c>
      <c r="T9" s="52"/>
      <c r="U9" s="52"/>
      <c r="V9" s="36"/>
      <c r="W9" s="36"/>
      <c r="X9" s="36"/>
      <c r="Y9" s="20">
        <f>SUM(V10:X10)</f>
        <v>0</v>
      </c>
      <c r="Z9" s="16">
        <f>N9</f>
      </c>
      <c r="BO9" s="19"/>
      <c r="BP9" s="19"/>
      <c r="BQ9" s="19"/>
      <c r="BR9" s="19"/>
      <c r="BS9" s="19"/>
      <c r="BT9" s="19"/>
    </row>
    <row r="10" spans="1:72" ht="15" customHeight="1">
      <c r="A10" s="16">
        <f>Setup!K15</f>
        <v>64</v>
      </c>
      <c r="B10" s="17" t="str">
        <f>IF(C10="Bye","","("&amp;A10&amp;")")</f>
        <v>(64)</v>
      </c>
      <c r="C10" s="18">
        <f>IF(AND(Setup!$B$2&gt;64,Setup!$B$2&lt;=128),IF(VLOOKUP(A10,Setup!$A$14:$B$141,2,FALSE)&lt;&gt;"",VLOOKUP(A10,Setup!$A$14:$B$141,2,FALSE),"Bye"),"")</f>
      </c>
      <c r="D10" s="18"/>
      <c r="E10" s="18"/>
      <c r="F10" s="18"/>
      <c r="G10" s="18"/>
      <c r="H10" s="50"/>
      <c r="I10" s="51"/>
      <c r="J10" s="35"/>
      <c r="K10" s="35"/>
      <c r="L10" s="35"/>
      <c r="M10" s="23">
        <f>SUM(J9:L9)</f>
        <v>0</v>
      </c>
      <c r="N10" s="16" t="str">
        <f>B10</f>
        <v>(64)</v>
      </c>
      <c r="T10" s="16"/>
      <c r="U10" s="16"/>
      <c r="V10" s="16">
        <f>IF(OR(AND(V9=21,V8&lt;20),AND(V9=30,OR(V8=29,V8=28)),AND(V9&gt;21,V9-V8=2)),1,0)</f>
        <v>0</v>
      </c>
      <c r="W10" s="16">
        <f>IF(OR(AND(W9=21,W8&lt;20),AND(W9=30,OR(W8=29,W8=28)),AND(W9&gt;21,W9-W8=2)),1,0)</f>
        <v>0</v>
      </c>
      <c r="X10" s="16">
        <f>IF(OR(AND(X9=21,X8&lt;20),AND(X9=30,OR(X8=29,X8=28)),AND(X9&gt;21,X9-X8=2)),1,0)</f>
        <v>0</v>
      </c>
      <c r="Y10" s="46"/>
      <c r="BO10" s="19"/>
      <c r="BP10" s="19"/>
      <c r="BQ10" s="19"/>
      <c r="BR10" s="19"/>
      <c r="BS10" s="19"/>
      <c r="BT10" s="19"/>
    </row>
    <row r="11" spans="1:37" ht="15" customHeight="1">
      <c r="A11" s="16">
        <f>Setup!L15</f>
        <v>65</v>
      </c>
      <c r="B11" s="17" t="str">
        <f>IF(C11="Bye","","("&amp;A11&amp;")")</f>
        <v>(65)</v>
      </c>
      <c r="C11" s="12">
        <f>IF(AND(Setup!$B$2&gt;64,Setup!$B$2&lt;=128),IF(VLOOKUP(A11,Setup!$A$14:$B$141,2,FALSE)&lt;&gt;"",VLOOKUP(A11,Setup!$A$14:$B$141,2,FALSE),"Bye"),"")</f>
      </c>
      <c r="H11" s="52"/>
      <c r="I11" s="52"/>
      <c r="J11" s="36"/>
      <c r="K11" s="36"/>
      <c r="L11" s="36"/>
      <c r="M11" s="24">
        <f>SUM(J12:L12)</f>
        <v>0</v>
      </c>
      <c r="N11" s="16" t="str">
        <f>B11</f>
        <v>(65)</v>
      </c>
      <c r="Y11" s="21"/>
      <c r="AF11" s="16"/>
      <c r="AG11" s="16"/>
      <c r="AH11" s="16">
        <f>IF(OR(AND(AH12=21,AH13&lt;20),AND(AH12=30,OR(AH13=29,AH13=28)),AND(AH12&gt;21,AH12-AH13=2)),1,0)</f>
        <v>0</v>
      </c>
      <c r="AI11" s="16">
        <f>IF(OR(AND(AI12=21,AI13&lt;20),AND(AI12=30,OR(AI13=29,AI13=28)),AND(AI12&gt;21,AI12-AI13=2)),1,0)</f>
        <v>0</v>
      </c>
      <c r="AJ11" s="16">
        <f>IF(OR(AND(AJ12=21,AJ13&lt;20),AND(AJ12=30,OR(AJ13=29,AJ13=28)),AND(AJ12&gt;21,AJ12-AJ13=2)),1,0)</f>
        <v>0</v>
      </c>
      <c r="AK11" s="16"/>
    </row>
    <row r="12" spans="1:84" ht="15" customHeight="1">
      <c r="A12" s="16"/>
      <c r="B12" s="15"/>
      <c r="H12" s="16"/>
      <c r="I12" s="16"/>
      <c r="J12" s="16">
        <f>IF(OR(AND(J11=21,J10&lt;20),AND(J11=30,OR(J10=29,J10=28)),AND(J11&gt;21,J11-J10=2)),1,0)</f>
        <v>0</v>
      </c>
      <c r="K12" s="16">
        <f>IF(OR(AND(K11=21,K10&lt;20),AND(K11=30,OR(K10=29,K10=28)),AND(K11&gt;21,K11-K10=2)),1,0)</f>
        <v>0</v>
      </c>
      <c r="L12" s="16">
        <f>IF(OR(AND(L11=21,L10&lt;20),AND(L11=30,OR(L10=29,L10=28)),AND(L11&gt;21,L11-L10=2)),1,0)</f>
        <v>0</v>
      </c>
      <c r="M12" s="25"/>
      <c r="N12" s="16"/>
      <c r="Y12" s="21"/>
      <c r="Z12" s="22">
        <f>IF(AA12&lt;&gt;"",VLOOKUP(AA12,O8:Z9,12,FALSE),"")</f>
      </c>
      <c r="AA12" s="18">
        <f>IF(AND(O8="Bye",O9="Bye"),"Bye",IF(OR(Y8=$G$5,O9="Bye"),O8,IF(OR(Y9=$G$5,O8="Bye"),O9,"")))</f>
      </c>
      <c r="AB12" s="18"/>
      <c r="AC12" s="18"/>
      <c r="AD12" s="18"/>
      <c r="AE12" s="18"/>
      <c r="AF12" s="50"/>
      <c r="AG12" s="51"/>
      <c r="AH12" s="35"/>
      <c r="AI12" s="35"/>
      <c r="AJ12" s="35"/>
      <c r="AK12" s="16">
        <f>SUM(AH11:AJ11)</f>
        <v>0</v>
      </c>
      <c r="AL12" s="25">
        <f>Z12</f>
      </c>
      <c r="CA12" s="19"/>
      <c r="CB12" s="19"/>
      <c r="CC12" s="19"/>
      <c r="CD12" s="19"/>
      <c r="CE12" s="19"/>
      <c r="CF12" s="19"/>
    </row>
    <row r="13" spans="1:84" ht="15" customHeight="1">
      <c r="A13" s="16"/>
      <c r="B13" s="15"/>
      <c r="H13" s="16"/>
      <c r="I13" s="16"/>
      <c r="J13" s="16">
        <f>IF(OR(AND(J14=21,J15&lt;20),AND(J14=30,OR(J15=29,J15=28)),AND(J14&gt;21,J14-J15=2)),1,0)</f>
        <v>0</v>
      </c>
      <c r="K13" s="16">
        <f>IF(OR(AND(K14=21,K15&lt;20),AND(K14=30,OR(K15=29,K15=28)),AND(K14&gt;21,K14-K15=2)),1,0)</f>
        <v>0</v>
      </c>
      <c r="L13" s="16">
        <f>IF(OR(AND(L14=21,L15&lt;20),AND(L14=30,OR(L15=29,L15=28)),AND(L14&gt;21,L14-L15=2)),1,0)</f>
        <v>0</v>
      </c>
      <c r="M13" s="16"/>
      <c r="N13" s="11"/>
      <c r="Y13" s="21"/>
      <c r="Z13" s="15">
        <f>IF(AA13&lt;&gt;"",VLOOKUP(AA13,O16:Z17,12,FALSE),"")</f>
      </c>
      <c r="AA13" s="12">
        <f>IF(AND(O16="Bye",O17="Bye"),"Bye",IF(OR(O17="Bye",Y16=$G$5),O16,IF(OR(Y17=$G$5,O16="Bye"),O17,"")))</f>
      </c>
      <c r="AF13" s="52"/>
      <c r="AG13" s="52"/>
      <c r="AH13" s="36"/>
      <c r="AI13" s="36"/>
      <c r="AJ13" s="36"/>
      <c r="AK13" s="20">
        <f>SUM(AH14:AJ14)</f>
        <v>0</v>
      </c>
      <c r="AL13" s="25">
        <f>Z13</f>
      </c>
      <c r="CA13" s="19"/>
      <c r="CB13" s="19"/>
      <c r="CC13" s="19"/>
      <c r="CD13" s="19"/>
      <c r="CE13" s="19"/>
      <c r="CF13" s="19"/>
    </row>
    <row r="14" spans="1:43" ht="15" customHeight="1">
      <c r="A14" s="16">
        <f>Setup!K16</f>
        <v>32</v>
      </c>
      <c r="B14" s="17" t="str">
        <f>IF(C14="Bye","","("&amp;A14&amp;")")</f>
        <v>(32)</v>
      </c>
      <c r="C14" s="18">
        <f>IF(AND(Setup!$B$2&gt;64,Setup!$B$2&lt;=128),IF(VLOOKUP(A14,Setup!$A$14:$B$141,2,FALSE)&lt;&gt;"",VLOOKUP(A14,Setup!$A$14:$B$141,2,FALSE),"Bye"),"")</f>
      </c>
      <c r="D14" s="18"/>
      <c r="E14" s="18"/>
      <c r="F14" s="18"/>
      <c r="G14" s="18"/>
      <c r="H14" s="50"/>
      <c r="I14" s="51"/>
      <c r="J14" s="35"/>
      <c r="K14" s="35"/>
      <c r="L14" s="35"/>
      <c r="M14" s="16">
        <f>SUM(J13:L13)</f>
        <v>0</v>
      </c>
      <c r="N14" s="16" t="str">
        <f>B14</f>
        <v>(32)</v>
      </c>
      <c r="Y14" s="21"/>
      <c r="AF14" s="16"/>
      <c r="AG14" s="16"/>
      <c r="AH14" s="16">
        <f>IF(OR(AND(AH13=21,AH12&lt;20),AND(AH13=30,OR(AH12=29,AH12=28)),AND(AH13&gt;21,AH13-AH12=2)),1,0)</f>
        <v>0</v>
      </c>
      <c r="AI14" s="16">
        <f>IF(OR(AND(AI13=21,AI12&lt;20),AND(AI13=30,OR(AI12=29,AI12=28)),AND(AI13&gt;21,AI13-AI12=2)),1,0)</f>
        <v>0</v>
      </c>
      <c r="AJ14" s="16">
        <f>IF(OR(AND(AJ13=21,AJ12&lt;20),AND(AJ13=30,OR(AJ12=29,AJ12=28)),AND(AJ13&gt;21,AJ13-AJ12=2)),1,0)</f>
        <v>0</v>
      </c>
      <c r="AK14" s="46"/>
      <c r="AL14" s="16"/>
      <c r="AM14" s="25"/>
      <c r="AN14" s="25"/>
      <c r="AO14" s="25"/>
      <c r="AP14" s="25"/>
      <c r="AQ14" s="25"/>
    </row>
    <row r="15" spans="1:60" ht="15" customHeight="1">
      <c r="A15" s="16">
        <f>Setup!L16</f>
        <v>97</v>
      </c>
      <c r="B15" s="17" t="str">
        <f>IF(C15="Bye","","("&amp;A15&amp;")")</f>
        <v>(97)</v>
      </c>
      <c r="C15" s="12">
        <f>IF(AND(Setup!$B$2&gt;64,Setup!$B$2&lt;=128),IF(VLOOKUP(A15,Setup!$A$14:$B$141,2,FALSE)&lt;&gt;"",VLOOKUP(A15,Setup!$A$14:$B$141,2,FALSE),"Bye"),"")</f>
      </c>
      <c r="H15" s="52"/>
      <c r="I15" s="52"/>
      <c r="J15" s="36"/>
      <c r="K15" s="36"/>
      <c r="L15" s="36"/>
      <c r="M15" s="20">
        <f>SUM(J16:L16)</f>
        <v>0</v>
      </c>
      <c r="N15" s="16" t="str">
        <f>B15</f>
        <v>(97)</v>
      </c>
      <c r="T15" s="16"/>
      <c r="U15" s="16"/>
      <c r="V15" s="16">
        <f>IF(OR(AND(V16=21,V17&lt;20),AND(V16=30,OR(V17=29,V17=28)),AND(V16&gt;21,V16-V17=2)),1,0)</f>
        <v>0</v>
      </c>
      <c r="W15" s="16">
        <f>IF(OR(AND(W16=21,W17&lt;20),AND(W16=30,OR(W17=29,W17=28)),AND(W16&gt;21,W16-W17=2)),1,0)</f>
        <v>0</v>
      </c>
      <c r="X15" s="16">
        <f>IF(OR(AND(X16=21,X17&lt;20),AND(X16=30,OR(X17=29,X17=28)),AND(X16&gt;21,X16-X17=2)),1,0)</f>
        <v>0</v>
      </c>
      <c r="Y15" s="46"/>
      <c r="AK15" s="21"/>
      <c r="AL15" s="12"/>
      <c r="BC15" s="19"/>
      <c r="BD15" s="19"/>
      <c r="BE15" s="19"/>
      <c r="BF15" s="19"/>
      <c r="BG15" s="19"/>
      <c r="BH15" s="19"/>
    </row>
    <row r="16" spans="1:60" ht="15" customHeight="1">
      <c r="A16" s="16"/>
      <c r="B16" s="15"/>
      <c r="H16" s="16"/>
      <c r="I16" s="16"/>
      <c r="J16" s="16">
        <f>IF(OR(AND(J15=21,J14&lt;20),AND(J15=30,OR(J14=29,J14=28)),AND(J15&gt;21,J15-J14=2)),1,0)</f>
        <v>0</v>
      </c>
      <c r="K16" s="16">
        <f>IF(OR(AND(K15=21,K14&lt;20),AND(K15=30,OR(K14=29,K14=28)),AND(K15&gt;21,K15-K14=2)),1,0)</f>
        <v>0</v>
      </c>
      <c r="L16" s="16">
        <f>IF(OR(AND(L15=21,L14&lt;20),AND(L15=30,OR(L14=29,L14=28)),AND(L15&gt;21,L15-L14=2)),1,0)</f>
        <v>0</v>
      </c>
      <c r="M16" s="46"/>
      <c r="N16" s="22">
        <f>IF(O16&lt;&gt;"",VLOOKUP(O16,C14:N15,12,FALSE),"")</f>
      </c>
      <c r="O16" s="18">
        <f>IF(AND(C14="Bye",C15="Bye"),"Bye",IF(OR(M14=$G$5,C15="Bye"),C14,IF(OR(M15=$G$5,C14="Bye"),C15,"")))</f>
      </c>
      <c r="P16" s="18"/>
      <c r="Q16" s="18"/>
      <c r="R16" s="18"/>
      <c r="S16" s="18"/>
      <c r="T16" s="50"/>
      <c r="U16" s="51"/>
      <c r="V16" s="35"/>
      <c r="W16" s="35"/>
      <c r="X16" s="35"/>
      <c r="Y16" s="23">
        <f>SUM(V15:X15)</f>
        <v>0</v>
      </c>
      <c r="Z16" s="16">
        <f>N16</f>
      </c>
      <c r="AK16" s="21"/>
      <c r="AL16" s="12"/>
      <c r="BC16" s="19"/>
      <c r="BD16" s="19"/>
      <c r="BE16" s="19"/>
      <c r="BF16" s="19"/>
      <c r="BG16" s="19"/>
      <c r="BH16" s="19"/>
    </row>
    <row r="17" spans="1:38" ht="15" customHeight="1">
      <c r="A17" s="16"/>
      <c r="B17" s="15"/>
      <c r="H17" s="16"/>
      <c r="I17" s="16"/>
      <c r="J17" s="16">
        <f>IF(OR(AND(J18=21,J19&lt;20),AND(J18=30,OR(J19=29,J19=28)),AND(J18&gt;21,J18-J19=2)),1,0)</f>
        <v>0</v>
      </c>
      <c r="K17" s="16">
        <f>IF(OR(AND(K18=21,K19&lt;20),AND(K18=30,OR(K19=29,K19=28)),AND(K18&gt;21,K18-K19=2)),1,0)</f>
        <v>0</v>
      </c>
      <c r="L17" s="16">
        <f>IF(OR(AND(L18=21,L19&lt;20),AND(L18=30,OR(L19=29,L19=28)),AND(L18&gt;21,L18-L19=2)),1,0)</f>
        <v>0</v>
      </c>
      <c r="M17" s="46"/>
      <c r="N17" s="15">
        <f>IF(O17&lt;&gt;"",VLOOKUP(O17,C18:N19,12,FALSE),"")</f>
      </c>
      <c r="O17" s="12">
        <f>IF(AND(C18="Bye",C19="Bye"),"Bye",IF(OR(M18=$G$5,C19="Bye"),C18,IF(OR(M19=$G$5,C18="Bye"),C19,"")))</f>
      </c>
      <c r="T17" s="52"/>
      <c r="U17" s="52"/>
      <c r="V17" s="36"/>
      <c r="W17" s="36"/>
      <c r="X17" s="36"/>
      <c r="Y17" s="24">
        <f>SUM(V18:X18)</f>
        <v>0</v>
      </c>
      <c r="Z17" s="16">
        <f>N17</f>
      </c>
      <c r="AK17" s="21"/>
      <c r="AL17" s="12"/>
    </row>
    <row r="18" spans="1:84" ht="15" customHeight="1">
      <c r="A18" s="16">
        <f>Setup!K17</f>
        <v>33</v>
      </c>
      <c r="B18" s="17" t="str">
        <f>IF(C18="Bye","","("&amp;A18&amp;")")</f>
        <v>(33)</v>
      </c>
      <c r="C18" s="18">
        <f>IF(AND(Setup!$B$2&gt;64,Setup!$B$2&lt;=128),IF(VLOOKUP(A18,Setup!$A$14:$B$141,2,FALSE)&lt;&gt;"",VLOOKUP(A18,Setup!$A$14:$B$141,2,FALSE),"Bye"),"")</f>
      </c>
      <c r="D18" s="18"/>
      <c r="E18" s="18"/>
      <c r="F18" s="18"/>
      <c r="G18" s="18"/>
      <c r="H18" s="50"/>
      <c r="I18" s="51"/>
      <c r="J18" s="35"/>
      <c r="K18" s="35"/>
      <c r="L18" s="35"/>
      <c r="M18" s="23">
        <f>SUM(J17:L17)</f>
        <v>0</v>
      </c>
      <c r="N18" s="16" t="str">
        <f>B18</f>
        <v>(33)</v>
      </c>
      <c r="T18" s="16"/>
      <c r="U18" s="16"/>
      <c r="V18" s="16">
        <f>IF(OR(AND(V17=21,V16&lt;20),AND(V17=30,OR(V16=29,V16=28)),AND(V17&gt;21,V17-V16=2)),1,0)</f>
        <v>0</v>
      </c>
      <c r="W18" s="16">
        <f>IF(OR(AND(W17=21,W16&lt;20),AND(W17=30,OR(W16=29,W16=28)),AND(W17&gt;21,W17-W16=2)),1,0)</f>
        <v>0</v>
      </c>
      <c r="X18" s="16">
        <f>IF(OR(AND(X17=21,X16&lt;20),AND(X17=30,OR(X16=29,X16=28)),AND(X17&gt;21,X17-X16=2)),1,0)</f>
        <v>0</v>
      </c>
      <c r="Y18" s="25"/>
      <c r="AK18" s="21"/>
      <c r="CA18" s="19"/>
      <c r="CB18" s="19"/>
      <c r="CC18" s="19"/>
      <c r="CD18" s="19"/>
      <c r="CE18" s="19"/>
      <c r="CF18" s="19"/>
    </row>
    <row r="19" spans="1:84" ht="15" customHeight="1">
      <c r="A19" s="16">
        <f>Setup!L17</f>
        <v>96</v>
      </c>
      <c r="B19" s="17" t="str">
        <f>IF(C19="Bye","","("&amp;A19&amp;")")</f>
        <v>(96)</v>
      </c>
      <c r="C19" s="12">
        <f>IF(AND(Setup!$B$2&gt;64,Setup!$B$2&lt;=128),IF(VLOOKUP(A19,Setup!$A$14:$B$141,2,FALSE)&lt;&gt;"",VLOOKUP(A19,Setup!$A$14:$B$141,2,FALSE),"Bye"),"")</f>
      </c>
      <c r="H19" s="52"/>
      <c r="I19" s="52"/>
      <c r="J19" s="36"/>
      <c r="K19" s="36"/>
      <c r="L19" s="36"/>
      <c r="M19" s="24">
        <f>SUM(J20:L20)</f>
        <v>0</v>
      </c>
      <c r="N19" s="16" t="str">
        <f>B19</f>
        <v>(96)</v>
      </c>
      <c r="Y19" s="11"/>
      <c r="Z19" s="11"/>
      <c r="AK19" s="21"/>
      <c r="AL19" s="12"/>
      <c r="AM19" s="12"/>
      <c r="AN19" s="12"/>
      <c r="AO19" s="12"/>
      <c r="AP19" s="12"/>
      <c r="AQ19" s="12"/>
      <c r="AR19" s="16"/>
      <c r="AS19" s="16"/>
      <c r="AT19" s="16">
        <f>IF(OR(AND(AT20=21,AT21&lt;20),AND(AT20=30,OR(AT21=29,AT21=28)),AND(AT20&gt;21,AT20-AT21=2)),1,0)</f>
        <v>0</v>
      </c>
      <c r="AU19" s="16">
        <f>IF(OR(AND(AU20=21,AU21&lt;20),AND(AU20=30,OR(AU21=29,AU21=28)),AND(AU20&gt;21,AU20-AU21=2)),1,0)</f>
        <v>0</v>
      </c>
      <c r="AV19" s="16">
        <f>IF(OR(AND(AV20=21,AV21&lt;20),AND(AV20=30,OR(AV21=29,AV21=28)),AND(AV20&gt;21,AV20-AV21=2)),1,0)</f>
        <v>0</v>
      </c>
      <c r="AW19" s="16"/>
      <c r="CA19" s="19"/>
      <c r="CB19" s="19"/>
      <c r="CC19" s="19"/>
      <c r="CD19" s="19"/>
      <c r="CE19" s="19"/>
      <c r="CF19" s="19"/>
    </row>
    <row r="20" spans="1:50" ht="15" customHeight="1">
      <c r="A20" s="16"/>
      <c r="B20" s="15"/>
      <c r="H20" s="16"/>
      <c r="I20" s="16"/>
      <c r="J20" s="16">
        <f>IF(OR(AND(J19=21,J18&lt;20),AND(J19=30,OR(J18=29,J18=28)),AND(J19&gt;21,J19-J18=2)),1,0)</f>
        <v>0</v>
      </c>
      <c r="K20" s="16">
        <f>IF(OR(AND(K19=21,K18&lt;20),AND(K19=30,OR(K18=29,K18=28)),AND(K19&gt;21,K19-K18=2)),1,0)</f>
        <v>0</v>
      </c>
      <c r="L20" s="16">
        <f>IF(OR(AND(L19=21,L18&lt;20),AND(L19=30,OR(L18=29,L18=28)),AND(L19&gt;21,L19-L18=2)),1,0)</f>
        <v>0</v>
      </c>
      <c r="M20" s="25"/>
      <c r="AK20" s="21"/>
      <c r="AL20" s="22">
        <f>IF(AM20&lt;&gt;"",VLOOKUP(AM20,AA12:AL13,12,FALSE),"")</f>
      </c>
      <c r="AM20" s="18">
        <f>IF(AK12=$G$5,AA12,IF(AK13=$G$5,AA13,""))</f>
      </c>
      <c r="AN20" s="18"/>
      <c r="AO20" s="18"/>
      <c r="AP20" s="18"/>
      <c r="AQ20" s="18"/>
      <c r="AR20" s="50"/>
      <c r="AS20" s="51"/>
      <c r="AT20" s="35"/>
      <c r="AU20" s="35"/>
      <c r="AV20" s="35"/>
      <c r="AW20" s="16">
        <f>SUM(AT19:AV19)</f>
        <v>0</v>
      </c>
      <c r="AX20" s="25">
        <f>AL20</f>
      </c>
    </row>
    <row r="21" spans="1:72" ht="15" customHeight="1">
      <c r="A21" s="16"/>
      <c r="B21" s="15"/>
      <c r="H21" s="16"/>
      <c r="I21" s="16"/>
      <c r="J21" s="16">
        <f>IF(OR(AND(J22=21,J23&lt;20),AND(J22=30,OR(J23=29,J23=28)),AND(J22&gt;21,J22-J23=2)),1,0)</f>
        <v>0</v>
      </c>
      <c r="K21" s="16">
        <f>IF(OR(AND(K22=21,K23&lt;20),AND(K22=30,OR(K23=29,K23=28)),AND(K22&gt;21,K22-K23=2)),1,0)</f>
        <v>0</v>
      </c>
      <c r="L21" s="16">
        <f>IF(OR(AND(L22=21,L23&lt;20),AND(L22=30,OR(L23=29,L23=28)),AND(L22&gt;21,L22-L23=2)),1,0)</f>
        <v>0</v>
      </c>
      <c r="M21" s="16"/>
      <c r="AK21" s="21"/>
      <c r="AL21" s="15">
        <f>IF(AM21&lt;&gt;"",VLOOKUP(AM21,AA28:AL29,12,FALSE),"")</f>
      </c>
      <c r="AM21" s="12">
        <f>IF(AK28=$G$5,AA28,IF(AK29=$G$5,AA29,""))</f>
      </c>
      <c r="AN21" s="12"/>
      <c r="AO21" s="12"/>
      <c r="AP21" s="12"/>
      <c r="AQ21" s="12"/>
      <c r="AR21" s="52"/>
      <c r="AS21" s="52"/>
      <c r="AT21" s="36"/>
      <c r="AU21" s="36"/>
      <c r="AV21" s="36"/>
      <c r="AW21" s="20">
        <f>SUM(AT22:AV22)</f>
        <v>0</v>
      </c>
      <c r="AX21" s="25">
        <f>AL21</f>
      </c>
      <c r="BO21" s="19"/>
      <c r="BP21" s="19"/>
      <c r="BQ21" s="19"/>
      <c r="BR21" s="19"/>
      <c r="BS21" s="19"/>
      <c r="BT21" s="19"/>
    </row>
    <row r="22" spans="1:72" ht="15" customHeight="1">
      <c r="A22" s="16">
        <f>Setup!K18</f>
        <v>16</v>
      </c>
      <c r="B22" s="17" t="str">
        <f>IF(C22="Bye","","("&amp;A22&amp;")")</f>
        <v>(16)</v>
      </c>
      <c r="C22" s="18">
        <f>IF(AND(Setup!$B$2&gt;64,Setup!$B$2&lt;=128),IF(VLOOKUP(A22,Setup!$A$14:$B$141,2,FALSE)&lt;&gt;"",VLOOKUP(A22,Setup!$A$14:$B$141,2,FALSE),"Bye"),"")</f>
      </c>
      <c r="D22" s="18"/>
      <c r="E22" s="18"/>
      <c r="F22" s="18"/>
      <c r="G22" s="18"/>
      <c r="H22" s="50"/>
      <c r="I22" s="51"/>
      <c r="J22" s="35"/>
      <c r="K22" s="35"/>
      <c r="L22" s="35"/>
      <c r="M22" s="16">
        <f>SUM(J21:L21)</f>
        <v>0</v>
      </c>
      <c r="N22" s="16" t="str">
        <f>B22</f>
        <v>(16)</v>
      </c>
      <c r="AK22" s="21"/>
      <c r="AL22" s="12"/>
      <c r="AM22" s="12"/>
      <c r="AN22" s="12"/>
      <c r="AO22" s="12"/>
      <c r="AP22" s="12"/>
      <c r="AQ22" s="12"/>
      <c r="AR22" s="16"/>
      <c r="AS22" s="16"/>
      <c r="AT22" s="16">
        <f>IF(OR(AND(AT21=21,AT20&lt;20),AND(AT21=30,OR(AT20=29,AT20=28)),AND(AT21&gt;21,AT21-AT20=2)),1,0)</f>
        <v>0</v>
      </c>
      <c r="AU22" s="16">
        <f>IF(OR(AND(AU21=21,AU20&lt;20),AND(AU21=30,OR(AU20=29,AU20=28)),AND(AU21&gt;21,AU21-AU20=2)),1,0)</f>
        <v>0</v>
      </c>
      <c r="AV22" s="16">
        <f>IF(OR(AND(AV21=21,AV20&lt;20),AND(AV21=30,OR(AV20=29,AV20=28)),AND(AV21&gt;21,AV21-AV20=2)),1,0)</f>
        <v>0</v>
      </c>
      <c r="AW22" s="46"/>
      <c r="BO22" s="19"/>
      <c r="BP22" s="19"/>
      <c r="BQ22" s="19"/>
      <c r="BR22" s="19"/>
      <c r="BS22" s="19"/>
      <c r="BT22" s="19"/>
    </row>
    <row r="23" spans="1:49" ht="15" customHeight="1">
      <c r="A23" s="16">
        <f>Setup!L18</f>
        <v>113</v>
      </c>
      <c r="B23" s="17" t="str">
        <f>IF(C23="Bye","","("&amp;A23&amp;")")</f>
        <v>(113)</v>
      </c>
      <c r="C23" s="12">
        <f>IF(AND(Setup!$B$2&gt;64,Setup!$B$2&lt;=128),IF(VLOOKUP(A23,Setup!$A$14:$B$141,2,FALSE)&lt;&gt;"",VLOOKUP(A23,Setup!$A$14:$B$141,2,FALSE),"Bye"),"")</f>
      </c>
      <c r="H23" s="52"/>
      <c r="I23" s="52"/>
      <c r="J23" s="36"/>
      <c r="K23" s="36"/>
      <c r="L23" s="36"/>
      <c r="M23" s="20">
        <f>SUM(J24:L24)</f>
        <v>0</v>
      </c>
      <c r="N23" s="16" t="str">
        <f>B23</f>
        <v>(113)</v>
      </c>
      <c r="T23" s="16"/>
      <c r="U23" s="16"/>
      <c r="V23" s="16">
        <f>IF(OR(AND(V24=21,V25&lt;20),AND(V24=30,OR(V25=29,V25=28)),AND(V24&gt;21,V24-V25=2)),1,0)</f>
        <v>0</v>
      </c>
      <c r="W23" s="16">
        <f>IF(OR(AND(W24=21,W25&lt;20),AND(W24=30,OR(W25=29,W25=28)),AND(W24&gt;21,W24-W25=2)),1,0)</f>
        <v>0</v>
      </c>
      <c r="X23" s="16">
        <f>IF(OR(AND(X24=21,X25&lt;20),AND(X24=30,OR(X25=29,X25=28)),AND(X24&gt;21,X24-X25=2)),1,0)</f>
        <v>0</v>
      </c>
      <c r="Y23" s="16"/>
      <c r="Z23" s="16"/>
      <c r="AK23" s="21"/>
      <c r="AW23" s="21"/>
    </row>
    <row r="24" spans="1:84" ht="15" customHeight="1">
      <c r="A24" s="16"/>
      <c r="B24" s="15"/>
      <c r="H24" s="16"/>
      <c r="I24" s="16"/>
      <c r="J24" s="16">
        <f>IF(OR(AND(J23=21,J22&lt;20),AND(J23=30,OR(J22=29,J22=28)),AND(J23&gt;21,J23-J22=2)),1,0)</f>
        <v>0</v>
      </c>
      <c r="K24" s="16">
        <f>IF(OR(AND(K23=21,K22&lt;20),AND(K23=30,OR(K22=29,K22=28)),AND(K23&gt;21,K23-K22=2)),1,0)</f>
        <v>0</v>
      </c>
      <c r="L24" s="16">
        <f>IF(OR(AND(L23=21,L22&lt;20),AND(L23=30,OR(L22=29,L22=28)),AND(L23&gt;21,L23-L22=2)),1,0)</f>
        <v>0</v>
      </c>
      <c r="M24" s="46"/>
      <c r="N24" s="22">
        <f>IF(O24&lt;&gt;"",VLOOKUP(O24,C22:N23,12,FALSE),"")</f>
      </c>
      <c r="O24" s="18">
        <f>IF(AND(C22="Bye",C23="Bye"),"Bye",IF(OR(M22=$G$5,C23="Bye"),C22,IF(OR(M23=$G$5,C22="Bye"),C23,"")))</f>
      </c>
      <c r="P24" s="18"/>
      <c r="Q24" s="18"/>
      <c r="R24" s="18"/>
      <c r="S24" s="18"/>
      <c r="T24" s="50"/>
      <c r="U24" s="51"/>
      <c r="V24" s="35"/>
      <c r="W24" s="35"/>
      <c r="X24" s="35"/>
      <c r="Y24" s="16">
        <f>SUM(V23:X23)</f>
        <v>0</v>
      </c>
      <c r="Z24" s="16">
        <f>N24</f>
      </c>
      <c r="AK24" s="21"/>
      <c r="AW24" s="21"/>
      <c r="CA24" s="19"/>
      <c r="CB24" s="19"/>
      <c r="CC24" s="19"/>
      <c r="CD24" s="19"/>
      <c r="CE24" s="19"/>
      <c r="CF24" s="19"/>
    </row>
    <row r="25" spans="1:84" ht="15" customHeight="1">
      <c r="A25" s="16"/>
      <c r="B25" s="15"/>
      <c r="H25" s="16"/>
      <c r="I25" s="16"/>
      <c r="J25" s="16">
        <f>IF(OR(AND(J26=21,J27&lt;20),AND(J26=30,OR(J27=29,J27=28)),AND(J26&gt;21,J26-J27=2)),1,0)</f>
        <v>0</v>
      </c>
      <c r="K25" s="16">
        <f>IF(OR(AND(K26=21,K27&lt;20),AND(K26=30,OR(K27=29,K27=28)),AND(K26&gt;21,K26-K27=2)),1,0)</f>
        <v>0</v>
      </c>
      <c r="L25" s="16">
        <f>IF(OR(AND(L26=21,L27&lt;20),AND(L26=30,OR(L27=29,L27=28)),AND(L26&gt;21,L26-L27=2)),1,0)</f>
        <v>0</v>
      </c>
      <c r="M25" s="46"/>
      <c r="N25" s="15">
        <f>IF(O25&lt;&gt;"",VLOOKUP(O25,C26:N27,12,FALSE),"")</f>
      </c>
      <c r="O25" s="12">
        <f>IF(AND(C26="Bye",C27="Bye"),"Bye",IF(OR(M26=$G$5,C27="Bye"),C26,IF(OR(M27=$G$5,C26="Bye"),C27,"")))</f>
      </c>
      <c r="T25" s="52"/>
      <c r="U25" s="52"/>
      <c r="V25" s="36"/>
      <c r="W25" s="36"/>
      <c r="X25" s="36"/>
      <c r="Y25" s="20">
        <f>SUM(V26:X26)</f>
        <v>0</v>
      </c>
      <c r="Z25" s="16">
        <f>N25</f>
      </c>
      <c r="AK25" s="21"/>
      <c r="AW25" s="21"/>
      <c r="CA25" s="19"/>
      <c r="CB25" s="19"/>
      <c r="CC25" s="19"/>
      <c r="CD25" s="19"/>
      <c r="CE25" s="19"/>
      <c r="CF25" s="19"/>
    </row>
    <row r="26" spans="1:50" ht="15" customHeight="1">
      <c r="A26" s="16">
        <f>Setup!K19</f>
        <v>49</v>
      </c>
      <c r="B26" s="17" t="str">
        <f>IF(C26="Bye","","("&amp;A26&amp;")")</f>
        <v>(49)</v>
      </c>
      <c r="C26" s="18">
        <f>IF(AND(Setup!$B$2&gt;64,Setup!$B$2&lt;=128),IF(VLOOKUP(A26,Setup!$A$14:$B$141,2,FALSE)&lt;&gt;"",VLOOKUP(A26,Setup!$A$14:$B$141,2,FALSE),"Bye"),"")</f>
      </c>
      <c r="D26" s="18"/>
      <c r="E26" s="18"/>
      <c r="F26" s="18"/>
      <c r="G26" s="18"/>
      <c r="H26" s="50"/>
      <c r="I26" s="51"/>
      <c r="J26" s="35"/>
      <c r="K26" s="35"/>
      <c r="L26" s="35"/>
      <c r="M26" s="23">
        <f>SUM(J25:L25)</f>
        <v>0</v>
      </c>
      <c r="N26" s="16" t="str">
        <f>B26</f>
        <v>(49)</v>
      </c>
      <c r="T26" s="16"/>
      <c r="U26" s="16"/>
      <c r="V26" s="16">
        <f>IF(OR(AND(V25=21,V24&lt;20),AND(V25=30,OR(V24=29,V24=28)),AND(V25&gt;21,V25-V24=2)),1,0)</f>
        <v>0</v>
      </c>
      <c r="W26" s="16">
        <f>IF(OR(AND(W25=21,W24&lt;20),AND(W25=30,OR(W24=29,W24=28)),AND(W25&gt;21,W25-W24=2)),1,0)</f>
        <v>0</v>
      </c>
      <c r="X26" s="16">
        <f>IF(OR(AND(X25=21,X24&lt;20),AND(X25=30,OR(X24=29,X24=28)),AND(X25&gt;21,X25-X24=2)),1,0)</f>
        <v>0</v>
      </c>
      <c r="Y26" s="46"/>
      <c r="AK26" s="21"/>
      <c r="AW26" s="21"/>
      <c r="AX26" s="12"/>
    </row>
    <row r="27" spans="1:50" ht="15" customHeight="1">
      <c r="A27" s="16">
        <f>Setup!L19</f>
        <v>80</v>
      </c>
      <c r="B27" s="17" t="str">
        <f>IF(C27="Bye","","("&amp;A27&amp;")")</f>
        <v>(80)</v>
      </c>
      <c r="C27" s="12">
        <f>IF(AND(Setup!$B$2&gt;64,Setup!$B$2&lt;=128),IF(VLOOKUP(A27,Setup!$A$14:$B$141,2,FALSE)&lt;&gt;"",VLOOKUP(A27,Setup!$A$14:$B$141,2,FALSE),"Bye"),"")</f>
      </c>
      <c r="H27" s="52"/>
      <c r="I27" s="52"/>
      <c r="J27" s="36"/>
      <c r="K27" s="36"/>
      <c r="L27" s="36"/>
      <c r="M27" s="24">
        <f>SUM(J28:L28)</f>
        <v>0</v>
      </c>
      <c r="N27" s="16" t="str">
        <f>B27</f>
        <v>(80)</v>
      </c>
      <c r="Y27" s="21"/>
      <c r="AF27" s="16"/>
      <c r="AG27" s="16"/>
      <c r="AH27" s="16">
        <f>IF(OR(AND(AH28=21,AH29&lt;20),AND(AH28=30,OR(AH29=29,AH29=28)),AND(AH28&gt;21,AH28-AH29=2)),1,0)</f>
        <v>0</v>
      </c>
      <c r="AI27" s="16">
        <f>IF(OR(AND(AI28=21,AI29&lt;20),AND(AI28=30,OR(AI29=29,AI29=28)),AND(AI28&gt;21,AI28-AI29=2)),1,0)</f>
        <v>0</v>
      </c>
      <c r="AJ27" s="16">
        <f>IF(OR(AND(AJ28=21,AJ29&lt;20),AND(AJ28=30,OR(AJ29=29,AJ29=28)),AND(AJ28&gt;21,AJ28-AJ29=2)),1,0)</f>
        <v>0</v>
      </c>
      <c r="AK27" s="46"/>
      <c r="AW27" s="21"/>
      <c r="AX27" s="12"/>
    </row>
    <row r="28" spans="1:49" ht="15" customHeight="1">
      <c r="A28" s="16"/>
      <c r="B28" s="15"/>
      <c r="H28" s="16"/>
      <c r="I28" s="16"/>
      <c r="J28" s="16">
        <f>IF(OR(AND(J27=21,J26&lt;20),AND(J27=30,OR(J26=29,J26=28)),AND(J27&gt;21,J27-J26=2)),1,0)</f>
        <v>0</v>
      </c>
      <c r="K28" s="16">
        <f>IF(OR(AND(K27=21,K26&lt;20),AND(K27=30,OR(K26=29,K26=28)),AND(K27&gt;21,K27-K26=2)),1,0)</f>
        <v>0</v>
      </c>
      <c r="L28" s="16">
        <f>IF(OR(AND(L27=21,L26&lt;20),AND(L27=30,OR(L26=29,L26=28)),AND(L27&gt;21,L27-L26=2)),1,0)</f>
        <v>0</v>
      </c>
      <c r="M28" s="25"/>
      <c r="N28" s="16"/>
      <c r="Y28" s="21"/>
      <c r="Z28" s="22">
        <f>IF(AA28&lt;&gt;"",VLOOKUP(AA28,O24:Z25,12,FALSE),"")</f>
      </c>
      <c r="AA28" s="18">
        <f>IF(AND(O24="Bye",O25="Bye"),"Bye",IF(OR(Y24=$G$5,O25="Bye"),O24,IF(OR(Y25=$G$5,O24="Bye"),O25,"")))</f>
      </c>
      <c r="AB28" s="18"/>
      <c r="AC28" s="18"/>
      <c r="AD28" s="18"/>
      <c r="AE28" s="18"/>
      <c r="AF28" s="50"/>
      <c r="AG28" s="51"/>
      <c r="AH28" s="35"/>
      <c r="AI28" s="35"/>
      <c r="AJ28" s="35"/>
      <c r="AK28" s="23">
        <f>SUM(AH27:AJ27)</f>
        <v>0</v>
      </c>
      <c r="AL28" s="25">
        <f>Z28</f>
      </c>
      <c r="AW28" s="21"/>
    </row>
    <row r="29" spans="1:49" ht="15" customHeight="1">
      <c r="A29" s="16"/>
      <c r="B29" s="15"/>
      <c r="H29" s="16"/>
      <c r="I29" s="16"/>
      <c r="J29" s="16">
        <f>IF(OR(AND(J30=21,J31&lt;20),AND(J30=30,OR(J31=29,J31=28)),AND(J30&gt;21,J30-J31=2)),1,0)</f>
        <v>0</v>
      </c>
      <c r="K29" s="16">
        <f>IF(OR(AND(K30=21,K31&lt;20),AND(K30=30,OR(K31=29,K31=28)),AND(K30&gt;21,K30-K31=2)),1,0)</f>
        <v>0</v>
      </c>
      <c r="L29" s="16">
        <f>IF(OR(AND(L30=21,L31&lt;20),AND(L30=30,OR(L31=29,L31=28)),AND(L30&gt;21,L30-L31=2)),1,0)</f>
        <v>0</v>
      </c>
      <c r="M29" s="16"/>
      <c r="N29" s="11"/>
      <c r="Y29" s="21"/>
      <c r="Z29" s="15">
        <f>IF(AA29&lt;&gt;"",VLOOKUP(AA29,O32:Z33,12,FALSE),"")</f>
      </c>
      <c r="AA29" s="12">
        <f>IF(AND(O32="Bye",O33="Bye"),"Bye",IF(OR(O33="Bye",Y32=$G$5),O32,IF(OR(Y33=$G$5,O32="Bye"),O33,"")))</f>
      </c>
      <c r="AF29" s="52"/>
      <c r="AG29" s="52"/>
      <c r="AH29" s="36"/>
      <c r="AI29" s="36"/>
      <c r="AJ29" s="36"/>
      <c r="AK29" s="24">
        <f>SUM(AH30:AJ30)</f>
        <v>0</v>
      </c>
      <c r="AL29" s="25">
        <f>Z29</f>
      </c>
      <c r="AW29" s="21"/>
    </row>
    <row r="30" spans="1:84" ht="15" customHeight="1">
      <c r="A30" s="16">
        <f>Setup!K20</f>
        <v>17</v>
      </c>
      <c r="B30" s="17" t="str">
        <f>IF(C30="Bye","","("&amp;A30&amp;")")</f>
        <v>(17)</v>
      </c>
      <c r="C30" s="18">
        <f>IF(AND(Setup!$B$2&gt;64,Setup!$B$2&lt;=128),IF(VLOOKUP(A30,Setup!$A$14:$B$141,2,FALSE)&lt;&gt;"",VLOOKUP(A30,Setup!$A$14:$B$141,2,FALSE),"Bye"),"")</f>
      </c>
      <c r="D30" s="18"/>
      <c r="E30" s="18"/>
      <c r="F30" s="18"/>
      <c r="G30" s="18"/>
      <c r="H30" s="50"/>
      <c r="I30" s="51"/>
      <c r="J30" s="35"/>
      <c r="K30" s="35"/>
      <c r="L30" s="35"/>
      <c r="M30" s="16">
        <f>SUM(J29:L29)</f>
        <v>0</v>
      </c>
      <c r="N30" s="16" t="str">
        <f>B30</f>
        <v>(17)</v>
      </c>
      <c r="Y30" s="21"/>
      <c r="AF30" s="16"/>
      <c r="AG30" s="16"/>
      <c r="AH30" s="16">
        <f>IF(OR(AND(AH29=21,AH28&lt;20),AND(AH29=30,OR(AH28=29,AH28=28)),AND(AH29&gt;21,AH29-AH28=2)),1,0)</f>
        <v>0</v>
      </c>
      <c r="AI30" s="16">
        <f>IF(OR(AND(AI29=21,AI28&lt;20),AND(AI29=30,OR(AI28=29,AI28=28)),AND(AI29&gt;21,AI29-AI28=2)),1,0)</f>
        <v>0</v>
      </c>
      <c r="AJ30" s="16">
        <f>IF(OR(AND(AJ29=21,AJ28&lt;20),AND(AJ29=30,OR(AJ28=29,AJ28=28)),AND(AJ29&gt;21,AJ29-AJ28=2)),1,0)</f>
        <v>0</v>
      </c>
      <c r="AK30" s="25"/>
      <c r="AW30" s="21"/>
      <c r="CA30" s="19"/>
      <c r="CB30" s="19"/>
      <c r="CC30" s="19"/>
      <c r="CD30" s="19"/>
      <c r="CE30" s="19"/>
      <c r="CF30" s="19"/>
    </row>
    <row r="31" spans="1:84" ht="15" customHeight="1">
      <c r="A31" s="16">
        <f>Setup!L20</f>
        <v>112</v>
      </c>
      <c r="B31" s="17" t="str">
        <f>IF(C31="Bye","","("&amp;A31&amp;")")</f>
        <v>(112)</v>
      </c>
      <c r="C31" s="12">
        <f>IF(AND(Setup!$B$2&gt;64,Setup!$B$2&lt;=128),IF(VLOOKUP(A31,Setup!$A$14:$B$141,2,FALSE)&lt;&gt;"",VLOOKUP(A31,Setup!$A$14:$B$141,2,FALSE),"Bye"),"")</f>
      </c>
      <c r="H31" s="52"/>
      <c r="I31" s="52"/>
      <c r="J31" s="36"/>
      <c r="K31" s="36"/>
      <c r="L31" s="36"/>
      <c r="M31" s="20">
        <f>SUM(J32:L32)</f>
        <v>0</v>
      </c>
      <c r="N31" s="16" t="str">
        <f>B31</f>
        <v>(112)</v>
      </c>
      <c r="T31" s="16"/>
      <c r="U31" s="16"/>
      <c r="V31" s="16">
        <f>IF(OR(AND(V32=21,V33&lt;20),AND(V32=30,OR(V33=29,V33=28)),AND(V32&gt;21,V32-V33=2)),1,0)</f>
        <v>0</v>
      </c>
      <c r="W31" s="16">
        <f>IF(OR(AND(W32=21,W33&lt;20),AND(W32=30,OR(W33=29,W33=28)),AND(W32&gt;21,W32-W33=2)),1,0)</f>
        <v>0</v>
      </c>
      <c r="X31" s="16">
        <f>IF(OR(AND(X32=21,X33&lt;20),AND(X32=30,OR(X33=29,X33=28)),AND(X32&gt;21,X32-X33=2)),1,0)</f>
        <v>0</v>
      </c>
      <c r="Y31" s="46"/>
      <c r="AK31" s="11"/>
      <c r="AW31" s="21"/>
      <c r="CA31" s="19"/>
      <c r="CB31" s="19"/>
      <c r="CC31" s="19"/>
      <c r="CD31" s="19"/>
      <c r="CE31" s="19"/>
      <c r="CF31" s="19"/>
    </row>
    <row r="32" spans="1:49" ht="15" customHeight="1">
      <c r="A32" s="16"/>
      <c r="B32" s="15"/>
      <c r="H32" s="16"/>
      <c r="I32" s="16"/>
      <c r="J32" s="16">
        <f>IF(OR(AND(J31=21,J30&lt;20),AND(J31=30,OR(J30=29,J30=28)),AND(J31&gt;21,J31-J30=2)),1,0)</f>
        <v>0</v>
      </c>
      <c r="K32" s="16">
        <f>IF(OR(AND(K31=21,K30&lt;20),AND(K31=30,OR(K30=29,K30=28)),AND(K31&gt;21,K31-K30=2)),1,0)</f>
        <v>0</v>
      </c>
      <c r="L32" s="16">
        <f>IF(OR(AND(L31=21,L30&lt;20),AND(L31=30,OR(L30=29,L30=28)),AND(L31&gt;21,L31-L30=2)),1,0)</f>
        <v>0</v>
      </c>
      <c r="M32" s="46"/>
      <c r="N32" s="22">
        <f>IF(O32&lt;&gt;"",VLOOKUP(O32,C30:N31,12,FALSE),"")</f>
      </c>
      <c r="O32" s="18">
        <f>IF(AND(C30="Bye",C31="Bye"),"Bye",IF(OR(M30=$G$5,C31="Bye"),C30,IF(OR(M31=$G$5,C30="Bye"),C31,"")))</f>
      </c>
      <c r="P32" s="18"/>
      <c r="Q32" s="18"/>
      <c r="R32" s="18"/>
      <c r="S32" s="18"/>
      <c r="T32" s="50"/>
      <c r="U32" s="51"/>
      <c r="V32" s="35"/>
      <c r="W32" s="35"/>
      <c r="X32" s="35"/>
      <c r="Y32" s="23">
        <f>SUM(V31:X31)</f>
        <v>0</v>
      </c>
      <c r="Z32" s="16">
        <f>N32</f>
      </c>
      <c r="AK32" s="11"/>
      <c r="AW32" s="21"/>
    </row>
    <row r="33" spans="1:72" ht="15" customHeight="1">
      <c r="A33" s="16"/>
      <c r="B33" s="15"/>
      <c r="H33" s="16"/>
      <c r="I33" s="16"/>
      <c r="J33" s="16">
        <f>IF(OR(AND(J34=21,J35&lt;20),AND(J34=30,OR(J35=29,J35=28)),AND(J34&gt;21,J34-J35=2)),1,0)</f>
        <v>0</v>
      </c>
      <c r="K33" s="16">
        <f>IF(OR(AND(K34=21,K35&lt;20),AND(K34=30,OR(K35=29,K35=28)),AND(K34&gt;21,K34-K35=2)),1,0)</f>
        <v>0</v>
      </c>
      <c r="L33" s="16">
        <f>IF(OR(AND(L34=21,L35&lt;20),AND(L34=30,OR(L35=29,L35=28)),AND(L34&gt;21,L34-L35=2)),1,0)</f>
        <v>0</v>
      </c>
      <c r="M33" s="46"/>
      <c r="N33" s="15">
        <f>IF(O33&lt;&gt;"",VLOOKUP(O33,C34:N35,12,FALSE),"")</f>
      </c>
      <c r="O33" s="12">
        <f>IF(AND(C34="Bye",C35="Bye"),"Bye",IF(OR(M34=$G$5,C35="Bye"),C34,IF(OR(M35=$G$5,C34="Bye"),C35,"")))</f>
      </c>
      <c r="T33" s="52"/>
      <c r="U33" s="52"/>
      <c r="V33" s="36"/>
      <c r="W33" s="36"/>
      <c r="X33" s="36"/>
      <c r="Y33" s="24">
        <f>SUM(V34:X34)</f>
        <v>0</v>
      </c>
      <c r="Z33" s="16">
        <f>N33</f>
      </c>
      <c r="AK33" s="11"/>
      <c r="AM33" s="68"/>
      <c r="AN33" s="68"/>
      <c r="AO33" s="68"/>
      <c r="AP33" s="68"/>
      <c r="AQ33" s="68"/>
      <c r="AR33" s="68"/>
      <c r="AS33" s="68"/>
      <c r="AT33" s="68"/>
      <c r="AU33" s="68"/>
      <c r="AV33" s="45"/>
      <c r="AW33" s="21"/>
      <c r="BO33" s="19"/>
      <c r="BP33" s="19"/>
      <c r="BQ33" s="19"/>
      <c r="BR33" s="19"/>
      <c r="BS33" s="19"/>
      <c r="BT33" s="19"/>
    </row>
    <row r="34" spans="1:72" ht="15" customHeight="1">
      <c r="A34" s="16">
        <f>Setup!K21</f>
        <v>48</v>
      </c>
      <c r="B34" s="17" t="str">
        <f>IF(C34="Bye","","("&amp;A34&amp;")")</f>
        <v>(48)</v>
      </c>
      <c r="C34" s="18">
        <f>IF(AND(Setup!$B$2&gt;64,Setup!$B$2&lt;=128),IF(VLOOKUP(A34,Setup!$A$14:$B$141,2,FALSE)&lt;&gt;"",VLOOKUP(A34,Setup!$A$14:$B$141,2,FALSE),"Bye"),"")</f>
      </c>
      <c r="D34" s="18"/>
      <c r="E34" s="18"/>
      <c r="F34" s="18"/>
      <c r="G34" s="18"/>
      <c r="H34" s="50"/>
      <c r="I34" s="51"/>
      <c r="J34" s="35"/>
      <c r="K34" s="35"/>
      <c r="L34" s="35"/>
      <c r="M34" s="23">
        <f>SUM(J33:L33)</f>
        <v>0</v>
      </c>
      <c r="N34" s="16" t="str">
        <f>B34</f>
        <v>(48)</v>
      </c>
      <c r="T34" s="16"/>
      <c r="U34" s="16"/>
      <c r="V34" s="16">
        <f>IF(OR(AND(V33=21,V32&lt;20),AND(V33=30,OR(V32=29,V32=28)),AND(V33&gt;21,V33-V32=2)),1,0)</f>
        <v>0</v>
      </c>
      <c r="W34" s="16">
        <f>IF(OR(AND(W33=21,W32&lt;20),AND(W33=30,OR(W32=29,W32=28)),AND(W33&gt;21,W33-W32=2)),1,0)</f>
        <v>0</v>
      </c>
      <c r="X34" s="16">
        <f>IF(OR(AND(X33=21,X32&lt;20),AND(X33=30,OR(X32=29,X32=28)),AND(X33&gt;21,X33-X32=2)),1,0)</f>
        <v>0</v>
      </c>
      <c r="Y34" s="25"/>
      <c r="AK34" s="11"/>
      <c r="AM34" s="43"/>
      <c r="AN34" s="43"/>
      <c r="AO34" s="43"/>
      <c r="AP34" s="43"/>
      <c r="AQ34" s="44"/>
      <c r="AR34" s="44"/>
      <c r="AS34" s="44"/>
      <c r="AT34" s="44"/>
      <c r="AU34" s="44"/>
      <c r="AV34" s="19"/>
      <c r="AW34" s="21"/>
      <c r="BO34" s="19"/>
      <c r="BP34" s="19"/>
      <c r="BQ34" s="19"/>
      <c r="BR34" s="19"/>
      <c r="BS34" s="19"/>
      <c r="BT34" s="19"/>
    </row>
    <row r="35" spans="1:62" ht="15" customHeight="1">
      <c r="A35" s="16">
        <f>Setup!L21</f>
        <v>81</v>
      </c>
      <c r="B35" s="17" t="str">
        <f>IF(C35="Bye","","("&amp;A35&amp;")")</f>
        <v>(81)</v>
      </c>
      <c r="C35" s="12">
        <f>IF(AND(Setup!$B$2&gt;64,Setup!$B$2&lt;=128),IF(VLOOKUP(A35,Setup!$A$14:$B$141,2,FALSE)&lt;&gt;"",VLOOKUP(A35,Setup!$A$14:$B$141,2,FALSE),"Bye"),"")</f>
      </c>
      <c r="H35" s="52"/>
      <c r="I35" s="52"/>
      <c r="J35" s="36"/>
      <c r="K35" s="36"/>
      <c r="L35" s="36"/>
      <c r="M35" s="24">
        <f>SUM(J36:L36)</f>
        <v>0</v>
      </c>
      <c r="N35" s="16" t="str">
        <f>B35</f>
        <v>(81)</v>
      </c>
      <c r="Y35" s="11"/>
      <c r="Z35" s="11"/>
      <c r="AK35" s="11"/>
      <c r="AM35" s="43"/>
      <c r="AN35" s="68"/>
      <c r="AO35" s="68"/>
      <c r="AP35" s="68"/>
      <c r="AQ35" s="68"/>
      <c r="AR35" s="68"/>
      <c r="AS35" s="68"/>
      <c r="AT35" s="68"/>
      <c r="AU35" s="45"/>
      <c r="AW35" s="21"/>
      <c r="AX35" s="16"/>
      <c r="AY35" s="16"/>
      <c r="AZ35" s="16"/>
      <c r="BA35" s="16"/>
      <c r="BB35" s="16"/>
      <c r="BC35" s="16"/>
      <c r="BD35" s="16"/>
      <c r="BE35" s="16"/>
      <c r="BF35" s="16">
        <f>IF(OR(AND(BF36=21,BF37&lt;20),AND(BF36=30,OR(BF37=29,BF37=28)),AND(BF36&gt;21,BF36-BF37=2)),1,0)</f>
        <v>0</v>
      </c>
      <c r="BG35" s="16">
        <f>IF(OR(AND(BG36=21,BG37&lt;20),AND(BG36=30,OR(BG37=29,BG37=28)),AND(BG36&gt;21,BG36-BG37=2)),1,0)</f>
        <v>0</v>
      </c>
      <c r="BH35" s="16">
        <f>IF(OR(AND(BH36=21,BH37&lt;20),AND(BH36=30,OR(BH37=29,BH37=28)),AND(BH36&gt;21,BH36-BH37=2)),1,0)</f>
        <v>0</v>
      </c>
      <c r="BI35" s="16"/>
      <c r="BJ35" s="25"/>
    </row>
    <row r="36" spans="1:84" ht="15" customHeight="1">
      <c r="A36" s="16"/>
      <c r="B36" s="15"/>
      <c r="H36" s="16"/>
      <c r="I36" s="16"/>
      <c r="J36" s="16">
        <f>IF(OR(AND(J35=21,J34&lt;20),AND(J35=30,OR(J34=29,J34=28)),AND(J35&gt;21,J35-J34=2)),1,0)</f>
        <v>0</v>
      </c>
      <c r="K36" s="16">
        <f>IF(OR(AND(K35=21,K34&lt;20),AND(K35=30,OR(K34=29,K34=28)),AND(K35&gt;21,K35-K34=2)),1,0)</f>
        <v>0</v>
      </c>
      <c r="L36" s="16">
        <f>IF(OR(AND(L35=21,L34&lt;20),AND(L35=30,OR(L34=29,L34=28)),AND(L35&gt;21,L35-L34=2)),1,0)</f>
        <v>0</v>
      </c>
      <c r="M36" s="25"/>
      <c r="Y36" s="11"/>
      <c r="Z36" s="11"/>
      <c r="AK36" s="11"/>
      <c r="AM36" s="43"/>
      <c r="AN36" s="43"/>
      <c r="AO36" s="43"/>
      <c r="AP36" s="43"/>
      <c r="AQ36" s="43"/>
      <c r="AR36" s="43"/>
      <c r="AS36" s="43"/>
      <c r="AT36" s="43"/>
      <c r="AU36" s="43"/>
      <c r="AW36" s="21"/>
      <c r="AX36" s="22">
        <f>IF(AY36&lt;&gt;"",VLOOKUP(AY36,AM20:AX21,12,FALSE),"")</f>
      </c>
      <c r="AY36" s="18">
        <f>IF(AW20=$G$5,AM20,IF(AW21=$G$5,AM21,""))</f>
      </c>
      <c r="AZ36" s="18"/>
      <c r="BA36" s="18"/>
      <c r="BB36" s="18"/>
      <c r="BC36" s="18"/>
      <c r="BD36" s="50"/>
      <c r="BE36" s="51"/>
      <c r="BF36" s="35"/>
      <c r="BG36" s="35"/>
      <c r="BH36" s="35"/>
      <c r="BI36" s="16">
        <f>SUM(BF35:BH35)</f>
        <v>0</v>
      </c>
      <c r="BJ36" s="25">
        <f>AX36</f>
      </c>
      <c r="CA36" s="19"/>
      <c r="CB36" s="19"/>
      <c r="CC36" s="19"/>
      <c r="CD36" s="19"/>
      <c r="CE36" s="19"/>
      <c r="CF36" s="19"/>
    </row>
    <row r="37" spans="1:84" ht="15" customHeight="1">
      <c r="A37" s="16"/>
      <c r="B37" s="15"/>
      <c r="H37" s="16"/>
      <c r="I37" s="16"/>
      <c r="J37" s="16">
        <f>IF(OR(AND(J38=21,J39&lt;20),AND(J38=30,OR(J39=29,J39=28)),AND(J38&gt;21,J38-J39=2)),1,0)</f>
        <v>0</v>
      </c>
      <c r="K37" s="16">
        <f>IF(OR(AND(K38=21,K39&lt;20),AND(K38=30,OR(K39=29,K39=28)),AND(K38&gt;21,K38-K39=2)),1,0)</f>
        <v>0</v>
      </c>
      <c r="L37" s="16">
        <f>IF(OR(AND(L38=21,L39&lt;20),AND(L38=30,OR(L39=29,L39=28)),AND(L38&gt;21,L38-L39=2)),1,0)</f>
        <v>0</v>
      </c>
      <c r="M37" s="16"/>
      <c r="N37" s="11"/>
      <c r="Y37" s="11"/>
      <c r="Z37" s="11"/>
      <c r="AK37" s="11"/>
      <c r="AW37" s="21"/>
      <c r="AX37" s="15">
        <f>IF(AY37&lt;&gt;"",VLOOKUP(AY37,AM52:AX53,12,FALSE),"")</f>
      </c>
      <c r="AY37" s="12">
        <f>IF(AW52=$G$5,AM52,IF(AW53=$G$5,AM53,""))</f>
      </c>
      <c r="AZ37" s="12"/>
      <c r="BA37" s="12"/>
      <c r="BB37" s="12"/>
      <c r="BC37" s="12"/>
      <c r="BD37" s="52"/>
      <c r="BE37" s="52"/>
      <c r="BF37" s="36"/>
      <c r="BG37" s="36"/>
      <c r="BH37" s="36"/>
      <c r="BI37" s="20">
        <f>SUM(BF38:BH38)</f>
        <v>0</v>
      </c>
      <c r="BJ37" s="25">
        <f>AX37</f>
      </c>
      <c r="CA37" s="19"/>
      <c r="CB37" s="19"/>
      <c r="CC37" s="19"/>
      <c r="CD37" s="19"/>
      <c r="CE37" s="19"/>
      <c r="CF37" s="19"/>
    </row>
    <row r="38" spans="1:61" ht="15" customHeight="1">
      <c r="A38" s="16">
        <f>Setup!K22</f>
        <v>9</v>
      </c>
      <c r="B38" s="17" t="str">
        <f>IF(C38="Bye","","("&amp;A38&amp;")")</f>
        <v>(9)</v>
      </c>
      <c r="C38" s="18">
        <f>IF(AND(Setup!$B$2&gt;64,Setup!$B$2&lt;=128),IF(VLOOKUP(A38,Setup!$A$14:$B$141,2,FALSE)&lt;&gt;"",VLOOKUP(A38,Setup!$A$14:$B$141,2,FALSE),"Bye"),"")</f>
      </c>
      <c r="D38" s="18"/>
      <c r="E38" s="18"/>
      <c r="F38" s="18"/>
      <c r="G38" s="18"/>
      <c r="H38" s="50"/>
      <c r="I38" s="51"/>
      <c r="J38" s="35"/>
      <c r="K38" s="35"/>
      <c r="L38" s="35"/>
      <c r="M38" s="16">
        <f>SUM(J37:L37)</f>
        <v>0</v>
      </c>
      <c r="N38" s="16" t="str">
        <f>B38</f>
        <v>(9)</v>
      </c>
      <c r="AW38" s="21"/>
      <c r="AX38" s="12"/>
      <c r="AY38" s="12"/>
      <c r="AZ38" s="12"/>
      <c r="BA38" s="12"/>
      <c r="BB38" s="12"/>
      <c r="BC38" s="12"/>
      <c r="BD38" s="16"/>
      <c r="BE38" s="16"/>
      <c r="BF38" s="16">
        <f>IF(OR(AND(BF37=21,BF36&lt;20),AND(BF37=30,OR(BF36=29,BF36=28)),AND(BF37&gt;21,BF37-BF36=2)),1,0)</f>
        <v>0</v>
      </c>
      <c r="BG38" s="16">
        <f>IF(OR(AND(BG37=21,BG36&lt;20),AND(BG37=30,OR(BG36=29,BG36=28)),AND(BG37&gt;21,BG37-BG36=2)),1,0)</f>
        <v>0</v>
      </c>
      <c r="BH38" s="16">
        <f>IF(OR(AND(BH37=21,BH36&lt;20),AND(BH37=30,OR(BH36=29,BH36=28)),AND(BH37&gt;21,BH37-BH36=2)),1,0)</f>
        <v>0</v>
      </c>
      <c r="BI38" s="46"/>
    </row>
    <row r="39" spans="1:61" ht="15" customHeight="1">
      <c r="A39" s="16">
        <f>Setup!L22</f>
        <v>120</v>
      </c>
      <c r="B39" s="17" t="str">
        <f>IF(C39="Bye","","("&amp;A39&amp;")")</f>
        <v>(120)</v>
      </c>
      <c r="C39" s="12">
        <f>IF(AND(Setup!$B$2&gt;64,Setup!$B$2&lt;=128),IF(VLOOKUP(A39,Setup!$A$14:$B$141,2,FALSE)&lt;&gt;"",VLOOKUP(A39,Setup!$A$14:$B$141,2,FALSE),"Bye"),"")</f>
      </c>
      <c r="H39" s="52"/>
      <c r="I39" s="52"/>
      <c r="J39" s="36"/>
      <c r="K39" s="36"/>
      <c r="L39" s="36"/>
      <c r="M39" s="20">
        <f>SUM(J40:L40)</f>
        <v>0</v>
      </c>
      <c r="N39" s="16" t="str">
        <f>B39</f>
        <v>(120)</v>
      </c>
      <c r="T39" s="16"/>
      <c r="U39" s="16"/>
      <c r="V39" s="16">
        <f>IF(OR(AND(V40=21,V41&lt;20),AND(V40=30,OR(V41=29,V41=28)),AND(V40&gt;21,V40-V41=2)),1,0)</f>
        <v>0</v>
      </c>
      <c r="W39" s="16">
        <f>IF(OR(AND(W40=21,W41&lt;20),AND(W40=30,OR(W41=29,W41=28)),AND(W40&gt;21,W40-W41=2)),1,0)</f>
        <v>0</v>
      </c>
      <c r="X39" s="16">
        <f>IF(OR(AND(X40=21,X41&lt;20),AND(X40=30,OR(X41=29,X41=28)),AND(X40&gt;21,X40-X41=2)),1,0)</f>
        <v>0</v>
      </c>
      <c r="Y39" s="16"/>
      <c r="Z39" s="16"/>
      <c r="AW39" s="21"/>
      <c r="BC39" s="19"/>
      <c r="BD39" s="19"/>
      <c r="BE39" s="19"/>
      <c r="BF39" s="19"/>
      <c r="BG39" s="19"/>
      <c r="BH39" s="19"/>
      <c r="BI39" s="21"/>
    </row>
    <row r="40" spans="1:61" ht="15" customHeight="1">
      <c r="A40" s="16"/>
      <c r="B40" s="15"/>
      <c r="H40" s="16"/>
      <c r="I40" s="16"/>
      <c r="J40" s="16">
        <f>IF(OR(AND(J39=21,J38&lt;20),AND(J39=30,OR(J38=29,J38=28)),AND(J39&gt;21,J39-J38=2)),1,0)</f>
        <v>0</v>
      </c>
      <c r="K40" s="16">
        <f>IF(OR(AND(K39=21,K38&lt;20),AND(K39=30,OR(K38=29,K38=28)),AND(K39&gt;21,K39-K38=2)),1,0)</f>
        <v>0</v>
      </c>
      <c r="L40" s="16">
        <f>IF(OR(AND(L39=21,L38&lt;20),AND(L39=30,OR(L38=29,L38=28)),AND(L39&gt;21,L39-L38=2)),1,0)</f>
        <v>0</v>
      </c>
      <c r="M40" s="46"/>
      <c r="N40" s="22">
        <f>IF(O40&lt;&gt;"",VLOOKUP(O40,C38:N39,12,FALSE),"")</f>
      </c>
      <c r="O40" s="18">
        <f>IF(AND(C38="Bye",C39="Bye"),"Bye",IF(OR(M38=$G$5,C39="Bye"),C38,IF(OR(M39=$G$5,C38="Bye"),C39,"")))</f>
      </c>
      <c r="P40" s="18"/>
      <c r="Q40" s="18"/>
      <c r="R40" s="18"/>
      <c r="S40" s="18"/>
      <c r="T40" s="50"/>
      <c r="U40" s="51"/>
      <c r="V40" s="35"/>
      <c r="W40" s="35"/>
      <c r="X40" s="35"/>
      <c r="Y40" s="16">
        <f>SUM(V39:X39)</f>
        <v>0</v>
      </c>
      <c r="Z40" s="16">
        <f>N40</f>
      </c>
      <c r="AW40" s="21"/>
      <c r="BC40" s="19"/>
      <c r="BD40" s="19"/>
      <c r="BE40" s="19"/>
      <c r="BF40" s="19"/>
      <c r="BG40" s="19"/>
      <c r="BH40" s="19"/>
      <c r="BI40" s="21"/>
    </row>
    <row r="41" spans="1:61" ht="15" customHeight="1">
      <c r="A41" s="16"/>
      <c r="B41" s="15"/>
      <c r="H41" s="16"/>
      <c r="I41" s="16"/>
      <c r="J41" s="16">
        <f>IF(OR(AND(J42=21,J43&lt;20),AND(J42=30,OR(J43=29,J43=28)),AND(J42&gt;21,J42-J43=2)),1,0)</f>
        <v>0</v>
      </c>
      <c r="K41" s="16">
        <f>IF(OR(AND(K42=21,K43&lt;20),AND(K42=30,OR(K43=29,K43=28)),AND(K42&gt;21,K42-K43=2)),1,0)</f>
        <v>0</v>
      </c>
      <c r="L41" s="16">
        <f>IF(OR(AND(L42=21,L43&lt;20),AND(L42=30,OR(L43=29,L43=28)),AND(L42&gt;21,L42-L43=2)),1,0)</f>
        <v>0</v>
      </c>
      <c r="M41" s="46"/>
      <c r="N41" s="15">
        <f>IF(O41&lt;&gt;"",VLOOKUP(O41,C42:N43,12,FALSE),"")</f>
      </c>
      <c r="O41" s="12">
        <f>IF(AND(C42="Bye",C43="Bye"),"Bye",IF(OR(M42=$G$5,C43="Bye"),C42,IF(OR(M43=$G$5,C42="Bye"),C43,"")))</f>
      </c>
      <c r="T41" s="52"/>
      <c r="U41" s="52"/>
      <c r="V41" s="36"/>
      <c r="W41" s="36"/>
      <c r="X41" s="36"/>
      <c r="Y41" s="20">
        <f>SUM(V42:X42)</f>
        <v>0</v>
      </c>
      <c r="Z41" s="16">
        <f>N41</f>
      </c>
      <c r="AW41" s="21"/>
      <c r="BI41" s="21"/>
    </row>
    <row r="42" spans="1:84" ht="15" customHeight="1">
      <c r="A42" s="16">
        <f>Setup!K23</f>
        <v>56</v>
      </c>
      <c r="B42" s="17" t="str">
        <f>IF(C42="Bye","","("&amp;A42&amp;")")</f>
        <v>(56)</v>
      </c>
      <c r="C42" s="18">
        <f>IF(AND(Setup!$B$2&gt;64,Setup!$B$2&lt;=128),IF(VLOOKUP(A42,Setup!$A$14:$B$141,2,FALSE)&lt;&gt;"",VLOOKUP(A42,Setup!$A$14:$B$141,2,FALSE),"Bye"),"")</f>
      </c>
      <c r="D42" s="18"/>
      <c r="E42" s="18"/>
      <c r="F42" s="18"/>
      <c r="G42" s="18"/>
      <c r="H42" s="50"/>
      <c r="I42" s="51"/>
      <c r="J42" s="35"/>
      <c r="K42" s="35"/>
      <c r="L42" s="35"/>
      <c r="M42" s="23">
        <f>SUM(J41:L41)</f>
        <v>0</v>
      </c>
      <c r="N42" s="16" t="str">
        <f>B42</f>
        <v>(56)</v>
      </c>
      <c r="T42" s="16"/>
      <c r="U42" s="16"/>
      <c r="V42" s="16">
        <f>IF(OR(AND(V41=21,V40&lt;20),AND(V41=30,OR(V40=29,V40=28)),AND(V41&gt;21,V41-V40=2)),1,0)</f>
        <v>0</v>
      </c>
      <c r="W42" s="16">
        <f>IF(OR(AND(W41=21,W40&lt;20),AND(W41=30,OR(W40=29,W40=28)),AND(W41&gt;21,W41-W40=2)),1,0)</f>
        <v>0</v>
      </c>
      <c r="X42" s="16">
        <f>IF(OR(AND(X41=21,X40&lt;20),AND(X41=30,OR(X40=29,X40=28)),AND(X41&gt;21,X41-X40=2)),1,0)</f>
        <v>0</v>
      </c>
      <c r="Y42" s="46"/>
      <c r="AW42" s="21"/>
      <c r="BI42" s="21"/>
      <c r="CA42" s="19"/>
      <c r="CB42" s="19"/>
      <c r="CC42" s="19"/>
      <c r="CD42" s="19"/>
      <c r="CE42" s="19"/>
      <c r="CF42" s="19"/>
    </row>
    <row r="43" spans="1:84" ht="15" customHeight="1">
      <c r="A43" s="16">
        <f>Setup!L23</f>
        <v>73</v>
      </c>
      <c r="B43" s="17" t="str">
        <f>IF(C43="Bye","","("&amp;A43&amp;")")</f>
        <v>(73)</v>
      </c>
      <c r="C43" s="12">
        <f>IF(AND(Setup!$B$2&gt;64,Setup!$B$2&lt;=128),IF(VLOOKUP(A43,Setup!$A$14:$B$141,2,FALSE)&lt;&gt;"",VLOOKUP(A43,Setup!$A$14:$B$141,2,FALSE),"Bye"),"")</f>
      </c>
      <c r="H43" s="52"/>
      <c r="I43" s="52"/>
      <c r="J43" s="36"/>
      <c r="K43" s="36"/>
      <c r="L43" s="36"/>
      <c r="M43" s="24">
        <f>SUM(J44:L44)</f>
        <v>0</v>
      </c>
      <c r="N43" s="16" t="str">
        <f>B43</f>
        <v>(73)</v>
      </c>
      <c r="Y43" s="21"/>
      <c r="AF43" s="16"/>
      <c r="AG43" s="16"/>
      <c r="AH43" s="16">
        <f>IF(OR(AND(AH44=21,AH45&lt;20),AND(AH44=30,OR(AH45=29,AH45=28)),AND(AH44&gt;21,AH44-AH45=2)),1,0)</f>
        <v>0</v>
      </c>
      <c r="AI43" s="16">
        <f>IF(OR(AND(AI44=21,AI45&lt;20),AND(AI44=30,OR(AI45=29,AI45=28)),AND(AI44&gt;21,AI44-AI45=2)),1,0)</f>
        <v>0</v>
      </c>
      <c r="AJ43" s="16">
        <f>IF(OR(AND(AJ44=21,AJ45&lt;20),AND(AJ44=30,OR(AJ45=29,AJ45=28)),AND(AJ44&gt;21,AJ44-AJ45=2)),1,0)</f>
        <v>0</v>
      </c>
      <c r="AK43" s="16"/>
      <c r="AW43" s="21"/>
      <c r="BI43" s="21"/>
      <c r="CA43" s="19"/>
      <c r="CB43" s="19"/>
      <c r="CC43" s="19"/>
      <c r="CD43" s="19"/>
      <c r="CE43" s="19"/>
      <c r="CF43" s="19"/>
    </row>
    <row r="44" spans="1:61" ht="15" customHeight="1">
      <c r="A44" s="16"/>
      <c r="B44" s="15"/>
      <c r="H44" s="16"/>
      <c r="I44" s="16"/>
      <c r="J44" s="16">
        <f>IF(OR(AND(J43=21,J42&lt;20),AND(J43=30,OR(J42=29,J42=28)),AND(J43&gt;21,J43-J42=2)),1,0)</f>
        <v>0</v>
      </c>
      <c r="K44" s="16">
        <f>IF(OR(AND(K43=21,K42&lt;20),AND(K43=30,OR(K42=29,K42=28)),AND(K43&gt;21,K43-K42=2)),1,0)</f>
        <v>0</v>
      </c>
      <c r="L44" s="16">
        <f>IF(OR(AND(L43=21,L42&lt;20),AND(L43=30,OR(L42=29,L42=28)),AND(L43&gt;21,L43-L42=2)),1,0)</f>
        <v>0</v>
      </c>
      <c r="M44" s="25"/>
      <c r="N44" s="16"/>
      <c r="Y44" s="21"/>
      <c r="Z44" s="22">
        <f>IF(AA44&lt;&gt;"",VLOOKUP(AA44,O40:Z41,12,FALSE),"")</f>
      </c>
      <c r="AA44" s="18">
        <f>IF(AND(O40="Bye",O41="Bye"),"Bye",IF(OR(Y40=$G$5,O41="Bye"),O40,IF(OR(Y41=$G$5,O40="Bye"),O41,"")))</f>
      </c>
      <c r="AB44" s="18"/>
      <c r="AC44" s="18"/>
      <c r="AD44" s="18"/>
      <c r="AE44" s="18"/>
      <c r="AF44" s="50"/>
      <c r="AG44" s="51"/>
      <c r="AH44" s="35"/>
      <c r="AI44" s="35"/>
      <c r="AJ44" s="35"/>
      <c r="AK44" s="16">
        <f>SUM(AH43:AJ43)</f>
        <v>0</v>
      </c>
      <c r="AL44" s="25">
        <f>Z44</f>
      </c>
      <c r="AW44" s="21"/>
      <c r="BI44" s="21"/>
    </row>
    <row r="45" spans="1:72" ht="15" customHeight="1">
      <c r="A45" s="16"/>
      <c r="B45" s="15"/>
      <c r="H45" s="16"/>
      <c r="I45" s="16"/>
      <c r="J45" s="16">
        <f>IF(OR(AND(J46=21,J47&lt;20),AND(J46=30,OR(J47=29,J47=28)),AND(J46&gt;21,J46-J47=2)),1,0)</f>
        <v>0</v>
      </c>
      <c r="K45" s="16">
        <f>IF(OR(AND(K46=21,K47&lt;20),AND(K46=30,OR(K47=29,K47=28)),AND(K46&gt;21,K46-K47=2)),1,0)</f>
        <v>0</v>
      </c>
      <c r="L45" s="16">
        <f>IF(OR(AND(L46=21,L47&lt;20),AND(L46=30,OR(L47=29,L47=28)),AND(L46&gt;21,L46-L47=2)),1,0)</f>
        <v>0</v>
      </c>
      <c r="M45" s="16"/>
      <c r="N45" s="11"/>
      <c r="Y45" s="21"/>
      <c r="Z45" s="15">
        <f>IF(AA45&lt;&gt;"",VLOOKUP(AA45,O48:Z49,12,FALSE),"")</f>
      </c>
      <c r="AA45" s="12">
        <f>IF(AND(O48="Bye",O49="Bye"),"Bye",IF(OR(O49="Bye",Y48=$G$5),O48,IF(OR(Y49=$G$5,O48="Bye"),O49,"")))</f>
      </c>
      <c r="AF45" s="52"/>
      <c r="AG45" s="52"/>
      <c r="AH45" s="36"/>
      <c r="AI45" s="36"/>
      <c r="AJ45" s="36"/>
      <c r="AK45" s="20">
        <f>SUM(AH46:AJ46)</f>
        <v>0</v>
      </c>
      <c r="AL45" s="25">
        <f>Z45</f>
      </c>
      <c r="AW45" s="21"/>
      <c r="BI45" s="21"/>
      <c r="BO45" s="19"/>
      <c r="BP45" s="19"/>
      <c r="BQ45" s="19"/>
      <c r="BR45" s="19"/>
      <c r="BS45" s="19"/>
      <c r="BT45" s="19"/>
    </row>
    <row r="46" spans="1:72" ht="15" customHeight="1">
      <c r="A46" s="16">
        <f>Setup!K24</f>
        <v>24</v>
      </c>
      <c r="B46" s="17" t="str">
        <f>IF(C46="Bye","","("&amp;A46&amp;")")</f>
        <v>(24)</v>
      </c>
      <c r="C46" s="18">
        <f>IF(AND(Setup!$B$2&gt;64,Setup!$B$2&lt;=128),IF(VLOOKUP(A46,Setup!$A$14:$B$141,2,FALSE)&lt;&gt;"",VLOOKUP(A46,Setup!$A$14:$B$141,2,FALSE),"Bye"),"")</f>
      </c>
      <c r="D46" s="18"/>
      <c r="E46" s="18"/>
      <c r="F46" s="18"/>
      <c r="G46" s="18"/>
      <c r="H46" s="50"/>
      <c r="I46" s="51"/>
      <c r="J46" s="35"/>
      <c r="K46" s="35"/>
      <c r="L46" s="35"/>
      <c r="M46" s="16">
        <f>SUM(J45:L45)</f>
        <v>0</v>
      </c>
      <c r="N46" s="16" t="str">
        <f>B46</f>
        <v>(24)</v>
      </c>
      <c r="Y46" s="21"/>
      <c r="AF46" s="16"/>
      <c r="AG46" s="16"/>
      <c r="AH46" s="16">
        <f>IF(OR(AND(AH45=21,AH44&lt;20),AND(AH45=30,OR(AH44=29,AH44=28)),AND(AH45&gt;21,AH45-AH44=2)),1,0)</f>
        <v>0</v>
      </c>
      <c r="AI46" s="16">
        <f>IF(OR(AND(AI45=21,AI44&lt;20),AND(AI45=30,OR(AI44=29,AI44=28)),AND(AI45&gt;21,AI45-AI44=2)),1,0)</f>
        <v>0</v>
      </c>
      <c r="AJ46" s="16">
        <f>IF(OR(AND(AJ45=21,AJ44&lt;20),AND(AJ45=30,OR(AJ44=29,AJ44=28)),AND(AJ45&gt;21,AJ45-AJ44=2)),1,0)</f>
        <v>0</v>
      </c>
      <c r="AK46" s="46"/>
      <c r="AL46" s="16"/>
      <c r="AM46" s="25"/>
      <c r="AN46" s="25"/>
      <c r="AO46" s="25"/>
      <c r="AP46" s="25"/>
      <c r="AQ46" s="25"/>
      <c r="AW46" s="21"/>
      <c r="BI46" s="21"/>
      <c r="BO46" s="19"/>
      <c r="BP46" s="19"/>
      <c r="BQ46" s="19"/>
      <c r="BR46" s="19"/>
      <c r="BS46" s="19"/>
      <c r="BT46" s="19"/>
    </row>
    <row r="47" spans="1:61" ht="15" customHeight="1">
      <c r="A47" s="16">
        <f>Setup!L24</f>
        <v>105</v>
      </c>
      <c r="B47" s="17" t="str">
        <f>IF(C47="Bye","","("&amp;A47&amp;")")</f>
        <v>(105)</v>
      </c>
      <c r="C47" s="12">
        <f>IF(AND(Setup!$B$2&gt;64,Setup!$B$2&lt;=128),IF(VLOOKUP(A47,Setup!$A$14:$B$141,2,FALSE)&lt;&gt;"",VLOOKUP(A47,Setup!$A$14:$B$141,2,FALSE),"Bye"),"")</f>
      </c>
      <c r="H47" s="52"/>
      <c r="I47" s="52"/>
      <c r="J47" s="36"/>
      <c r="K47" s="36"/>
      <c r="L47" s="36"/>
      <c r="M47" s="20">
        <f>SUM(J48:L48)</f>
        <v>0</v>
      </c>
      <c r="N47" s="16" t="str">
        <f>B47</f>
        <v>(105)</v>
      </c>
      <c r="T47" s="16"/>
      <c r="U47" s="16"/>
      <c r="V47" s="16">
        <f>IF(OR(AND(V48=21,V49&lt;20),AND(V48=30,OR(V49=29,V49=28)),AND(V48&gt;21,V48-V49=2)),1,0)</f>
        <v>0</v>
      </c>
      <c r="W47" s="16">
        <f>IF(OR(AND(W48=21,W49&lt;20),AND(W48=30,OR(W49=29,W49=28)),AND(W48&gt;21,W48-W49=2)),1,0)</f>
        <v>0</v>
      </c>
      <c r="X47" s="16">
        <f>IF(OR(AND(X48=21,X49&lt;20),AND(X48=30,OR(X49=29,X49=28)),AND(X48&gt;21,X48-X49=2)),1,0)</f>
        <v>0</v>
      </c>
      <c r="Y47" s="46"/>
      <c r="AK47" s="21"/>
      <c r="AL47" s="12"/>
      <c r="AW47" s="21"/>
      <c r="BI47" s="21"/>
    </row>
    <row r="48" spans="1:84" ht="15" customHeight="1">
      <c r="A48" s="16"/>
      <c r="B48" s="15"/>
      <c r="H48" s="16"/>
      <c r="I48" s="16"/>
      <c r="J48" s="16">
        <f>IF(OR(AND(J47=21,J46&lt;20),AND(J47=30,OR(J46=29,J46=28)),AND(J47&gt;21,J47-J46=2)),1,0)</f>
        <v>0</v>
      </c>
      <c r="K48" s="16">
        <f>IF(OR(AND(K47=21,K46&lt;20),AND(K47=30,OR(K46=29,K46=28)),AND(K47&gt;21,K47-K46=2)),1,0)</f>
        <v>0</v>
      </c>
      <c r="L48" s="16">
        <f>IF(OR(AND(L47=21,L46&lt;20),AND(L47=30,OR(L46=29,L46=28)),AND(L47&gt;21,L47-L46=2)),1,0)</f>
        <v>0</v>
      </c>
      <c r="M48" s="46"/>
      <c r="N48" s="22">
        <f>IF(O48&lt;&gt;"",VLOOKUP(O48,C46:N47,12,FALSE),"")</f>
      </c>
      <c r="O48" s="18">
        <f>IF(AND(C46="Bye",C47="Bye"),"Bye",IF(OR(M46=$G$5,C47="Bye"),C46,IF(OR(M47=$G$5,C46="Bye"),C47,"")))</f>
      </c>
      <c r="P48" s="18"/>
      <c r="Q48" s="18"/>
      <c r="R48" s="18"/>
      <c r="S48" s="18"/>
      <c r="T48" s="50"/>
      <c r="U48" s="51"/>
      <c r="V48" s="35"/>
      <c r="W48" s="35"/>
      <c r="X48" s="35"/>
      <c r="Y48" s="23">
        <f>SUM(V47:X47)</f>
        <v>0</v>
      </c>
      <c r="Z48" s="16">
        <f>N48</f>
      </c>
      <c r="AK48" s="21"/>
      <c r="AL48" s="12"/>
      <c r="AW48" s="21"/>
      <c r="BI48" s="21"/>
      <c r="CA48" s="19"/>
      <c r="CB48" s="19"/>
      <c r="CC48" s="19"/>
      <c r="CD48" s="19"/>
      <c r="CE48" s="19"/>
      <c r="CF48" s="19"/>
    </row>
    <row r="49" spans="1:84" ht="15" customHeight="1">
      <c r="A49" s="16"/>
      <c r="B49" s="15"/>
      <c r="H49" s="16"/>
      <c r="I49" s="16"/>
      <c r="J49" s="16">
        <f>IF(OR(AND(J50=21,J51&lt;20),AND(J50=30,OR(J51=29,J51=28)),AND(J50&gt;21,J50-J51=2)),1,0)</f>
        <v>0</v>
      </c>
      <c r="K49" s="16">
        <f>IF(OR(AND(K50=21,K51&lt;20),AND(K50=30,OR(K51=29,K51=28)),AND(K50&gt;21,K50-K51=2)),1,0)</f>
        <v>0</v>
      </c>
      <c r="L49" s="16">
        <f>IF(OR(AND(L50=21,L51&lt;20),AND(L50=30,OR(L51=29,L51=28)),AND(L50&gt;21,L50-L51=2)),1,0)</f>
        <v>0</v>
      </c>
      <c r="M49" s="46"/>
      <c r="N49" s="15">
        <f>IF(O49&lt;&gt;"",VLOOKUP(O49,C50:N51,12,FALSE),"")</f>
      </c>
      <c r="O49" s="12">
        <f>IF(AND(C50="Bye",C51="Bye"),"Bye",IF(OR(M50=$G$5,C51="Bye"),C50,IF(OR(M51=$G$5,C50="Bye"),C51,"")))</f>
      </c>
      <c r="T49" s="52"/>
      <c r="U49" s="52"/>
      <c r="V49" s="36"/>
      <c r="W49" s="36"/>
      <c r="X49" s="36"/>
      <c r="Y49" s="24">
        <f>SUM(V50:X50)</f>
        <v>0</v>
      </c>
      <c r="Z49" s="16">
        <f>N49</f>
      </c>
      <c r="AK49" s="21"/>
      <c r="AL49" s="12"/>
      <c r="AW49" s="21"/>
      <c r="BI49" s="21"/>
      <c r="BJ49" s="12"/>
      <c r="CA49" s="19"/>
      <c r="CB49" s="19"/>
      <c r="CC49" s="19"/>
      <c r="CD49" s="19"/>
      <c r="CE49" s="19"/>
      <c r="CF49" s="19"/>
    </row>
    <row r="50" spans="1:62" ht="15" customHeight="1">
      <c r="A50" s="16">
        <f>Setup!K25</f>
        <v>41</v>
      </c>
      <c r="B50" s="17" t="str">
        <f>IF(C50="Bye","","("&amp;A50&amp;")")</f>
        <v>(41)</v>
      </c>
      <c r="C50" s="18">
        <f>IF(AND(Setup!$B$2&gt;64,Setup!$B$2&lt;=128),IF(VLOOKUP(A50,Setup!$A$14:$B$141,2,FALSE)&lt;&gt;"",VLOOKUP(A50,Setup!$A$14:$B$141,2,FALSE),"Bye"),"")</f>
      </c>
      <c r="D50" s="18"/>
      <c r="E50" s="18"/>
      <c r="F50" s="18"/>
      <c r="G50" s="18"/>
      <c r="H50" s="50"/>
      <c r="I50" s="51"/>
      <c r="J50" s="35"/>
      <c r="K50" s="35"/>
      <c r="L50" s="35"/>
      <c r="M50" s="23">
        <f>SUM(J49:L49)</f>
        <v>0</v>
      </c>
      <c r="N50" s="16" t="str">
        <f>B50</f>
        <v>(41)</v>
      </c>
      <c r="T50" s="16"/>
      <c r="U50" s="16"/>
      <c r="V50" s="16">
        <f>IF(OR(AND(V49=21,V48&lt;20),AND(V49=30,OR(V48=29,V48=28)),AND(V49&gt;21,V49-V48=2)),1,0)</f>
        <v>0</v>
      </c>
      <c r="W50" s="16">
        <f>IF(OR(AND(W49=21,W48&lt;20),AND(W49=30,OR(W48=29,W48=28)),AND(W49&gt;21,W49-W48=2)),1,0)</f>
        <v>0</v>
      </c>
      <c r="X50" s="16">
        <f>IF(OR(AND(X49=21,X48&lt;20),AND(X49=30,OR(X48=29,X48=28)),AND(X49&gt;21,X49-X48=2)),1,0)</f>
        <v>0</v>
      </c>
      <c r="Y50" s="25"/>
      <c r="AK50" s="21"/>
      <c r="AW50" s="21"/>
      <c r="BI50" s="21"/>
      <c r="BJ50" s="12"/>
    </row>
    <row r="51" spans="1:61" ht="15" customHeight="1">
      <c r="A51" s="16">
        <f>Setup!L25</f>
        <v>88</v>
      </c>
      <c r="B51" s="17" t="str">
        <f>IF(C51="Bye","","("&amp;A51&amp;")")</f>
        <v>(88)</v>
      </c>
      <c r="C51" s="12">
        <f>IF(AND(Setup!$B$2&gt;64,Setup!$B$2&lt;=128),IF(VLOOKUP(A51,Setup!$A$14:$B$141,2,FALSE)&lt;&gt;"",VLOOKUP(A51,Setup!$A$14:$B$141,2,FALSE),"Bye"),"")</f>
      </c>
      <c r="H51" s="52"/>
      <c r="I51" s="52"/>
      <c r="J51" s="36"/>
      <c r="K51" s="36"/>
      <c r="L51" s="36"/>
      <c r="M51" s="24">
        <f>SUM(J52:L52)</f>
        <v>0</v>
      </c>
      <c r="N51" s="16" t="str">
        <f>B51</f>
        <v>(88)</v>
      </c>
      <c r="Y51" s="11"/>
      <c r="Z51" s="11"/>
      <c r="AK51" s="21"/>
      <c r="AL51" s="12"/>
      <c r="AM51" s="12"/>
      <c r="AN51" s="12"/>
      <c r="AO51" s="12"/>
      <c r="AP51" s="12"/>
      <c r="AQ51" s="12"/>
      <c r="AR51" s="16"/>
      <c r="AS51" s="16"/>
      <c r="AT51" s="16">
        <f>IF(OR(AND(AT52=21,AT53&lt;20),AND(AT52=30,OR(AT53=29,AT53=28)),AND(AT52&gt;21,AT52-AT53=2)),1,0)</f>
        <v>0</v>
      </c>
      <c r="AU51" s="16">
        <f>IF(OR(AND(AU52=21,AU53&lt;20),AND(AU52=30,OR(AU53=29,AU53=28)),AND(AU52&gt;21,AU52-AU53=2)),1,0)</f>
        <v>0</v>
      </c>
      <c r="AV51" s="16">
        <f>IF(OR(AND(AV52=21,AV53&lt;20),AND(AV52=30,OR(AV53=29,AV53=28)),AND(AV52&gt;21,AV52-AV53=2)),1,0)</f>
        <v>0</v>
      </c>
      <c r="AW51" s="46"/>
      <c r="BI51" s="21"/>
    </row>
    <row r="52" spans="1:61" ht="15" customHeight="1">
      <c r="A52" s="16"/>
      <c r="B52" s="15"/>
      <c r="H52" s="16"/>
      <c r="I52" s="16"/>
      <c r="J52" s="16">
        <f>IF(OR(AND(J51=21,J50&lt;20),AND(J51=30,OR(J50=29,J50=28)),AND(J51&gt;21,J51-J50=2)),1,0)</f>
        <v>0</v>
      </c>
      <c r="K52" s="16">
        <f>IF(OR(AND(K51=21,K50&lt;20),AND(K51=30,OR(K50=29,K50=28)),AND(K51&gt;21,K51-K50=2)),1,0)</f>
        <v>0</v>
      </c>
      <c r="L52" s="16">
        <f>IF(OR(AND(L51=21,L50&lt;20),AND(L51=30,OR(L50=29,L50=28)),AND(L51&gt;21,L51-L50=2)),1,0)</f>
        <v>0</v>
      </c>
      <c r="M52" s="25"/>
      <c r="AK52" s="21"/>
      <c r="AL52" s="22">
        <f>IF(AM52&lt;&gt;"",VLOOKUP(AM52,AA44:AL45,12,FALSE),"")</f>
      </c>
      <c r="AM52" s="18">
        <f>IF(AK44=$G$5,AA44,IF(AK45=$G$5,AA45,""))</f>
      </c>
      <c r="AN52" s="18"/>
      <c r="AO52" s="18"/>
      <c r="AP52" s="18"/>
      <c r="AQ52" s="18"/>
      <c r="AR52" s="50"/>
      <c r="AS52" s="51"/>
      <c r="AT52" s="35"/>
      <c r="AU52" s="35"/>
      <c r="AV52" s="35"/>
      <c r="AW52" s="23">
        <f>SUM(AT51:AV51)</f>
        <v>0</v>
      </c>
      <c r="AX52" s="25">
        <f>AL52</f>
      </c>
      <c r="BI52" s="21"/>
    </row>
    <row r="53" spans="1:61" ht="15" customHeight="1">
      <c r="A53" s="16"/>
      <c r="B53" s="15"/>
      <c r="H53" s="16"/>
      <c r="I53" s="16"/>
      <c r="J53" s="16">
        <f>IF(OR(AND(J54=21,J55&lt;20),AND(J54=30,OR(J55=29,J55=28)),AND(J54&gt;21,J54-J55=2)),1,0)</f>
        <v>0</v>
      </c>
      <c r="K53" s="16">
        <f>IF(OR(AND(K54=21,K55&lt;20),AND(K54=30,OR(K55=29,K55=28)),AND(K54&gt;21,K54-K55=2)),1,0)</f>
        <v>0</v>
      </c>
      <c r="L53" s="16">
        <f>IF(OR(AND(L54=21,L55&lt;20),AND(L54=30,OR(L55=29,L55=28)),AND(L54&gt;21,L54-L55=2)),1,0)</f>
        <v>0</v>
      </c>
      <c r="M53" s="16"/>
      <c r="AK53" s="21"/>
      <c r="AL53" s="15">
        <f>IF(AM53&lt;&gt;"",VLOOKUP(AM53,AA60:AL61,12,FALSE),"")</f>
      </c>
      <c r="AM53" s="12">
        <f>IF(AK60=$G$5,AA60,IF(AK61=$G$5,AA61,""))</f>
      </c>
      <c r="AN53" s="12"/>
      <c r="AO53" s="12"/>
      <c r="AP53" s="12"/>
      <c r="AQ53" s="12"/>
      <c r="AR53" s="52"/>
      <c r="AS53" s="52"/>
      <c r="AT53" s="36"/>
      <c r="AU53" s="36"/>
      <c r="AV53" s="36"/>
      <c r="AW53" s="24">
        <f>SUM(AT54:AV54)</f>
        <v>0</v>
      </c>
      <c r="AX53" s="25">
        <f>AL53</f>
      </c>
      <c r="BI53" s="21"/>
    </row>
    <row r="54" spans="1:61" ht="15" customHeight="1">
      <c r="A54" s="16">
        <f>Setup!K26</f>
        <v>25</v>
      </c>
      <c r="B54" s="17" t="str">
        <f>IF(C54="Bye","","("&amp;A54&amp;")")</f>
        <v>(25)</v>
      </c>
      <c r="C54" s="18">
        <f>IF(AND(Setup!$B$2&gt;64,Setup!$B$2&lt;=128),IF(VLOOKUP(A54,Setup!$A$14:$B$141,2,FALSE)&lt;&gt;"",VLOOKUP(A54,Setup!$A$14:$B$141,2,FALSE),"Bye"),"")</f>
      </c>
      <c r="D54" s="18"/>
      <c r="E54" s="18"/>
      <c r="F54" s="18"/>
      <c r="G54" s="18"/>
      <c r="H54" s="50"/>
      <c r="I54" s="51"/>
      <c r="J54" s="35"/>
      <c r="K54" s="35"/>
      <c r="L54" s="35"/>
      <c r="M54" s="16">
        <f>SUM(J53:L53)</f>
        <v>0</v>
      </c>
      <c r="N54" s="16" t="str">
        <f>B54</f>
        <v>(25)</v>
      </c>
      <c r="AK54" s="21"/>
      <c r="AL54" s="12"/>
      <c r="AM54" s="12"/>
      <c r="AN54" s="12"/>
      <c r="AO54" s="12"/>
      <c r="AP54" s="12"/>
      <c r="AQ54" s="12"/>
      <c r="AR54" s="16"/>
      <c r="AS54" s="16"/>
      <c r="AT54" s="16">
        <f>IF(OR(AND(AT53=21,AT52&lt;20),AND(AT53=30,OR(AT52=29,AT52=28)),AND(AT53&gt;21,AT53-AT52=2)),1,0)</f>
        <v>0</v>
      </c>
      <c r="AU54" s="16">
        <f>IF(OR(AND(AU53=21,AU52&lt;20),AND(AU53=30,OR(AU52=29,AU52=28)),AND(AU53&gt;21,AU53-AU52=2)),1,0)</f>
        <v>0</v>
      </c>
      <c r="AV54" s="16">
        <f>IF(OR(AND(AV53=21,AV52&lt;20),AND(AV53=30,OR(AV52=29,AV52=28)),AND(AV53&gt;21,AV53-AV52=2)),1,0)</f>
        <v>0</v>
      </c>
      <c r="AW54" s="25"/>
      <c r="BI54" s="21"/>
    </row>
    <row r="55" spans="1:96" ht="15" customHeight="1">
      <c r="A55" s="16">
        <f>Setup!L26</f>
        <v>104</v>
      </c>
      <c r="B55" s="17" t="str">
        <f>IF(C55="Bye","","("&amp;A55&amp;")")</f>
        <v>(104)</v>
      </c>
      <c r="C55" s="12">
        <f>IF(AND(Setup!$B$2&gt;64,Setup!$B$2&lt;=128),IF(VLOOKUP(A55,Setup!$A$14:$B$141,2,FALSE)&lt;&gt;"",VLOOKUP(A55,Setup!$A$14:$B$141,2,FALSE),"Bye"),"")</f>
      </c>
      <c r="H55" s="52"/>
      <c r="I55" s="52"/>
      <c r="J55" s="36"/>
      <c r="K55" s="36"/>
      <c r="L55" s="36"/>
      <c r="M55" s="20">
        <f>SUM(J56:L56)</f>
        <v>0</v>
      </c>
      <c r="N55" s="16" t="str">
        <f>B55</f>
        <v>(104)</v>
      </c>
      <c r="T55" s="16"/>
      <c r="U55" s="16"/>
      <c r="V55" s="16">
        <f>IF(OR(AND(V56=21,V57&lt;20),AND(V56=30,OR(V57=29,V57=28)),AND(V56&gt;21,V56-V57=2)),1,0)</f>
        <v>0</v>
      </c>
      <c r="W55" s="16">
        <f>IF(OR(AND(W56=21,W57&lt;20),AND(W56=30,OR(W57=29,W57=28)),AND(W56&gt;21,W56-W57=2)),1,0)</f>
        <v>0</v>
      </c>
      <c r="X55" s="16">
        <f>IF(OR(AND(X56=21,X57&lt;20),AND(X56=30,OR(X57=29,X57=28)),AND(X56&gt;21,X56-X57=2)),1,0)</f>
        <v>0</v>
      </c>
      <c r="Y55" s="16"/>
      <c r="Z55" s="16"/>
      <c r="AK55" s="21"/>
      <c r="BI55" s="21"/>
      <c r="CJ55" s="12"/>
      <c r="CK55" s="12"/>
      <c r="CL55" s="12"/>
      <c r="CM55" s="12"/>
      <c r="CN55" s="12"/>
      <c r="CO55" s="12"/>
      <c r="CP55" s="12"/>
      <c r="CQ55" s="12"/>
      <c r="CR55" s="12"/>
    </row>
    <row r="56" spans="1:96" ht="15" customHeight="1">
      <c r="A56" s="16"/>
      <c r="B56" s="15"/>
      <c r="H56" s="16"/>
      <c r="I56" s="16"/>
      <c r="J56" s="16">
        <f>IF(OR(AND(J55=21,J54&lt;20),AND(J55=30,OR(J54=29,J54=28)),AND(J55&gt;21,J55-J54=2)),1,0)</f>
        <v>0</v>
      </c>
      <c r="K56" s="16">
        <f>IF(OR(AND(K55=21,K54&lt;20),AND(K55=30,OR(K54=29,K54=28)),AND(K55&gt;21,K55-K54=2)),1,0)</f>
        <v>0</v>
      </c>
      <c r="L56" s="16">
        <f>IF(OR(AND(L55=21,L54&lt;20),AND(L55=30,OR(L54=29,L54=28)),AND(L55&gt;21,L55-L54=2)),1,0)</f>
        <v>0</v>
      </c>
      <c r="M56" s="46"/>
      <c r="N56" s="22">
        <f>IF(O56&lt;&gt;"",VLOOKUP(O56,C54:N55,12,FALSE),"")</f>
      </c>
      <c r="O56" s="18">
        <f>IF(AND(C54="Bye",C55="Bye"),"Bye",IF(OR(M54=$G$5,C55="Bye"),C54,IF(OR(M55=$G$5,C54="Bye"),C55,"")))</f>
      </c>
      <c r="P56" s="18"/>
      <c r="Q56" s="18"/>
      <c r="R56" s="18"/>
      <c r="S56" s="18"/>
      <c r="T56" s="50"/>
      <c r="U56" s="51"/>
      <c r="V56" s="35"/>
      <c r="W56" s="35"/>
      <c r="X56" s="35"/>
      <c r="Y56" s="16">
        <f>SUM(V55:X55)</f>
        <v>0</v>
      </c>
      <c r="Z56" s="16">
        <f>N56</f>
      </c>
      <c r="AK56" s="21"/>
      <c r="BI56" s="21"/>
      <c r="CJ56" s="12"/>
      <c r="CK56" s="12"/>
      <c r="CL56" s="12"/>
      <c r="CM56" s="12"/>
      <c r="CN56" s="12"/>
      <c r="CO56" s="12"/>
      <c r="CP56" s="12"/>
      <c r="CQ56" s="12"/>
      <c r="CR56" s="12"/>
    </row>
    <row r="57" spans="1:96" ht="15" customHeight="1">
      <c r="A57" s="16"/>
      <c r="B57" s="15"/>
      <c r="H57" s="16"/>
      <c r="I57" s="16"/>
      <c r="J57" s="16">
        <f>IF(OR(AND(J58=21,J59&lt;20),AND(J58=30,OR(J59=29,J59=28)),AND(J58&gt;21,J58-J59=2)),1,0)</f>
        <v>0</v>
      </c>
      <c r="K57" s="16">
        <f>IF(OR(AND(K58=21,K59&lt;20),AND(K58=30,OR(K59=29,K59=28)),AND(K58&gt;21,K58-K59=2)),1,0)</f>
        <v>0</v>
      </c>
      <c r="L57" s="16">
        <f>IF(OR(AND(L58=21,L59&lt;20),AND(L58=30,OR(L59=29,L59=28)),AND(L58&gt;21,L58-L59=2)),1,0)</f>
        <v>0</v>
      </c>
      <c r="M57" s="46"/>
      <c r="N57" s="15">
        <f>IF(O57&lt;&gt;"",VLOOKUP(O57,C58:N59,12,FALSE),"")</f>
      </c>
      <c r="O57" s="12">
        <f>IF(AND(C58="Bye",C59="Bye"),"Bye",IF(OR(M58=$G$5,C59="Bye"),C58,IF(OR(M59=$G$5,C58="Bye"),C59,"")))</f>
      </c>
      <c r="T57" s="52"/>
      <c r="U57" s="52"/>
      <c r="V57" s="36"/>
      <c r="W57" s="36"/>
      <c r="X57" s="36"/>
      <c r="Y57" s="20">
        <f>SUM(V58:X58)</f>
        <v>0</v>
      </c>
      <c r="Z57" s="16">
        <f>N57</f>
      </c>
      <c r="AK57" s="21"/>
      <c r="BI57" s="21"/>
      <c r="CJ57" s="12"/>
      <c r="CK57" s="12"/>
      <c r="CL57" s="12"/>
      <c r="CM57" s="12"/>
      <c r="CN57" s="12"/>
      <c r="CO57" s="12"/>
      <c r="CP57" s="12"/>
      <c r="CQ57" s="12"/>
      <c r="CR57" s="12"/>
    </row>
    <row r="58" spans="1:96" ht="15" customHeight="1">
      <c r="A58" s="16">
        <f>Setup!K27</f>
        <v>40</v>
      </c>
      <c r="B58" s="17" t="str">
        <f>IF(C58="Bye","","("&amp;A58&amp;")")</f>
        <v>(40)</v>
      </c>
      <c r="C58" s="18">
        <f>IF(AND(Setup!$B$2&gt;64,Setup!$B$2&lt;=128),IF(VLOOKUP(A58,Setup!$A$14:$B$141,2,FALSE)&lt;&gt;"",VLOOKUP(A58,Setup!$A$14:$B$141,2,FALSE),"Bye"),"")</f>
      </c>
      <c r="D58" s="18"/>
      <c r="E58" s="18"/>
      <c r="F58" s="18"/>
      <c r="G58" s="18"/>
      <c r="H58" s="50"/>
      <c r="I58" s="51"/>
      <c r="J58" s="35"/>
      <c r="K58" s="35"/>
      <c r="L58" s="35"/>
      <c r="M58" s="23">
        <f>SUM(J57:L57)</f>
        <v>0</v>
      </c>
      <c r="N58" s="16" t="str">
        <f>B58</f>
        <v>(40)</v>
      </c>
      <c r="T58" s="16"/>
      <c r="U58" s="16"/>
      <c r="V58" s="16">
        <f>IF(OR(AND(V57=21,V56&lt;20),AND(V57=30,OR(V56=29,V56=28)),AND(V57&gt;21,V57-V56=2)),1,0)</f>
        <v>0</v>
      </c>
      <c r="W58" s="16">
        <f>IF(OR(AND(W57=21,W56&lt;20),AND(W57=30,OR(W56=29,W56=28)),AND(W57&gt;21,W57-W56=2)),1,0)</f>
        <v>0</v>
      </c>
      <c r="X58" s="16">
        <f>IF(OR(AND(X57=21,X56&lt;20),AND(X57=30,OR(X56=29,X56=28)),AND(X57&gt;21,X57-X56=2)),1,0)</f>
        <v>0</v>
      </c>
      <c r="Y58" s="46"/>
      <c r="AK58" s="21"/>
      <c r="BI58" s="21"/>
      <c r="CJ58" s="12"/>
      <c r="CK58" s="12"/>
      <c r="CL58" s="12"/>
      <c r="CM58" s="12"/>
      <c r="CN58" s="12"/>
      <c r="CO58" s="12"/>
      <c r="CP58" s="12"/>
      <c r="CQ58" s="12"/>
      <c r="CR58" s="12"/>
    </row>
    <row r="59" spans="1:61" ht="15" customHeight="1">
      <c r="A59" s="16">
        <f>Setup!L27</f>
        <v>89</v>
      </c>
      <c r="B59" s="17" t="str">
        <f>IF(C59="Bye","","("&amp;A59&amp;")")</f>
        <v>(89)</v>
      </c>
      <c r="C59" s="12">
        <f>IF(AND(Setup!$B$2&gt;64,Setup!$B$2&lt;=128),IF(VLOOKUP(A59,Setup!$A$14:$B$141,2,FALSE)&lt;&gt;"",VLOOKUP(A59,Setup!$A$14:$B$141,2,FALSE),"Bye"),"")</f>
      </c>
      <c r="H59" s="52"/>
      <c r="I59" s="52"/>
      <c r="J59" s="36"/>
      <c r="K59" s="36"/>
      <c r="L59" s="36"/>
      <c r="M59" s="24">
        <f>SUM(J60:L60)</f>
        <v>0</v>
      </c>
      <c r="N59" s="16" t="str">
        <f>B59</f>
        <v>(89)</v>
      </c>
      <c r="Y59" s="21"/>
      <c r="AF59" s="16"/>
      <c r="AG59" s="16"/>
      <c r="AH59" s="16">
        <f>IF(OR(AND(AH60=21,AH61&lt;20),AND(AH60=30,OR(AH61=29,AH61=28)),AND(AH60&gt;21,AH60-AH61=2)),1,0)</f>
        <v>0</v>
      </c>
      <c r="AI59" s="16">
        <f>IF(OR(AND(AI60=21,AI61&lt;20),AND(AI60=30,OR(AI61=29,AI61=28)),AND(AI60&gt;21,AI60-AI61=2)),1,0)</f>
        <v>0</v>
      </c>
      <c r="AJ59" s="16">
        <f>IF(OR(AND(AJ60=21,AJ61&lt;20),AND(AJ60=30,OR(AJ61=29,AJ61=28)),AND(AJ60&gt;21,AJ60-AJ61=2)),1,0)</f>
        <v>0</v>
      </c>
      <c r="AK59" s="46"/>
      <c r="BI59" s="21"/>
    </row>
    <row r="60" spans="1:61" ht="15" customHeight="1">
      <c r="A60" s="16"/>
      <c r="B60" s="15"/>
      <c r="H60" s="16"/>
      <c r="I60" s="16"/>
      <c r="J60" s="16">
        <f>IF(OR(AND(J59=21,J58&lt;20),AND(J59=30,OR(J58=29,J58=28)),AND(J59&gt;21,J59-J58=2)),1,0)</f>
        <v>0</v>
      </c>
      <c r="K60" s="16">
        <f>IF(OR(AND(K59=21,K58&lt;20),AND(K59=30,OR(K58=29,K58=28)),AND(K59&gt;21,K59-K58=2)),1,0)</f>
        <v>0</v>
      </c>
      <c r="L60" s="16">
        <f>IF(OR(AND(L59=21,L58&lt;20),AND(L59=30,OR(L58=29,L58=28)),AND(L59&gt;21,L59-L58=2)),1,0)</f>
        <v>0</v>
      </c>
      <c r="M60" s="25"/>
      <c r="N60" s="16"/>
      <c r="Y60" s="21"/>
      <c r="Z60" s="22">
        <f>IF(AA60&lt;&gt;"",VLOOKUP(AA60,O56:Z57,12,FALSE),"")</f>
      </c>
      <c r="AA60" s="18">
        <f>IF(AND(O56="Bye",O57="Bye"),"Bye",IF(OR(Y56=$G$5,O57="Bye"),O56,IF(OR(Y57=$G$5,O56="Bye"),O57,"")))</f>
      </c>
      <c r="AB60" s="18"/>
      <c r="AC60" s="18"/>
      <c r="AD60" s="18"/>
      <c r="AE60" s="18"/>
      <c r="AF60" s="50"/>
      <c r="AG60" s="51"/>
      <c r="AH60" s="35"/>
      <c r="AI60" s="35"/>
      <c r="AJ60" s="35"/>
      <c r="AK60" s="23">
        <f>SUM(AH59:AJ59)</f>
        <v>0</v>
      </c>
      <c r="AL60" s="25">
        <f>Z60</f>
      </c>
      <c r="BI60" s="21"/>
    </row>
    <row r="61" spans="1:61" ht="15" customHeight="1">
      <c r="A61" s="16"/>
      <c r="B61" s="15"/>
      <c r="H61" s="16"/>
      <c r="I61" s="16"/>
      <c r="J61" s="16">
        <f>IF(OR(AND(J62=21,J63&lt;20),AND(J62=30,OR(J63=29,J63=28)),AND(J62&gt;21,J62-J63=2)),1,0)</f>
        <v>0</v>
      </c>
      <c r="K61" s="16">
        <f>IF(OR(AND(K62=21,K63&lt;20),AND(K62=30,OR(K63=29,K63=28)),AND(K62&gt;21,K62-K63=2)),1,0)</f>
        <v>0</v>
      </c>
      <c r="L61" s="16">
        <f>IF(OR(AND(L62=21,L63&lt;20),AND(L62=30,OR(L63=29,L63=28)),AND(L62&gt;21,L62-L63=2)),1,0)</f>
        <v>0</v>
      </c>
      <c r="M61" s="16"/>
      <c r="N61" s="11"/>
      <c r="Y61" s="21"/>
      <c r="Z61" s="15">
        <f>IF(AA61&lt;&gt;"",VLOOKUP(AA61,O64:Z65,12,FALSE),"")</f>
      </c>
      <c r="AA61" s="12">
        <f>IF(AND(O64="Bye",O65="Bye"),"Bye",IF(OR(O65="Bye",Y64=$G$5),O64,IF(OR(Y65=$G$5,O64="Bye"),O65,"")))</f>
      </c>
      <c r="AF61" s="52"/>
      <c r="AG61" s="52"/>
      <c r="AH61" s="36"/>
      <c r="AI61" s="36"/>
      <c r="AJ61" s="36"/>
      <c r="AK61" s="24">
        <f>SUM(AH62:AJ62)</f>
        <v>0</v>
      </c>
      <c r="AL61" s="25">
        <f>Z61</f>
      </c>
      <c r="BI61" s="21"/>
    </row>
    <row r="62" spans="1:61" ht="15" customHeight="1">
      <c r="A62" s="16">
        <f>Setup!K28</f>
        <v>8</v>
      </c>
      <c r="B62" s="17" t="str">
        <f>IF(C62="Bye","","("&amp;A62&amp;")")</f>
        <v>(8)</v>
      </c>
      <c r="C62" s="18">
        <f>IF(AND(Setup!$B$2&gt;64,Setup!$B$2&lt;=128),IF(VLOOKUP(A62,Setup!$A$14:$B$141,2,FALSE)&lt;&gt;"",VLOOKUP(A62,Setup!$A$14:$B$141,2,FALSE),"Bye"),"")</f>
      </c>
      <c r="D62" s="18"/>
      <c r="E62" s="18"/>
      <c r="F62" s="18"/>
      <c r="G62" s="18"/>
      <c r="H62" s="50"/>
      <c r="I62" s="51"/>
      <c r="J62" s="35"/>
      <c r="K62" s="35"/>
      <c r="L62" s="35"/>
      <c r="M62" s="16">
        <f>SUM(J61:L61)</f>
        <v>0</v>
      </c>
      <c r="N62" s="16" t="str">
        <f>B62</f>
        <v>(8)</v>
      </c>
      <c r="Y62" s="21"/>
      <c r="AF62" s="16"/>
      <c r="AG62" s="16"/>
      <c r="AH62" s="16">
        <f>IF(OR(AND(AH61=21,AH60&lt;20),AND(AH61=30,OR(AH60=29,AH60=28)),AND(AH61&gt;21,AH61-AH60=2)),1,0)</f>
        <v>0</v>
      </c>
      <c r="AI62" s="16">
        <f>IF(OR(AND(AI61=21,AI60&lt;20),AND(AI61=30,OR(AI60=29,AI60=28)),AND(AI61&gt;21,AI61-AI60=2)),1,0)</f>
        <v>0</v>
      </c>
      <c r="AJ62" s="16">
        <f>IF(OR(AND(AJ61=21,AJ60&lt;20),AND(AJ61=30,OR(AJ60=29,AJ60=28)),AND(AJ61&gt;21,AJ61-AJ60=2)),1,0)</f>
        <v>0</v>
      </c>
      <c r="AK62" s="25"/>
      <c r="BI62" s="21"/>
    </row>
    <row r="63" spans="1:61" ht="15" customHeight="1">
      <c r="A63" s="16">
        <f>Setup!L28</f>
        <v>121</v>
      </c>
      <c r="B63" s="17" t="str">
        <f>IF(C63="Bye","","("&amp;A63&amp;")")</f>
        <v>(121)</v>
      </c>
      <c r="C63" s="12">
        <f>IF(AND(Setup!$B$2&gt;64,Setup!$B$2&lt;=128),IF(VLOOKUP(A63,Setup!$A$14:$B$141,2,FALSE)&lt;&gt;"",VLOOKUP(A63,Setup!$A$14:$B$141,2,FALSE),"Bye"),"")</f>
      </c>
      <c r="H63" s="52"/>
      <c r="I63" s="52"/>
      <c r="J63" s="36"/>
      <c r="K63" s="36"/>
      <c r="L63" s="36"/>
      <c r="M63" s="20">
        <f>SUM(J64:L64)</f>
        <v>0</v>
      </c>
      <c r="N63" s="16" t="str">
        <f>B63</f>
        <v>(121)</v>
      </c>
      <c r="T63" s="16"/>
      <c r="U63" s="16"/>
      <c r="V63" s="16">
        <f>IF(OR(AND(V64=21,V65&lt;20),AND(V64=30,OR(V65=29,V65=28)),AND(V64&gt;21,V64-V65=2)),1,0)</f>
        <v>0</v>
      </c>
      <c r="W63" s="16">
        <f>IF(OR(AND(W64=21,W65&lt;20),AND(W64=30,OR(W65=29,W65=28)),AND(W64&gt;21,W64-W65=2)),1,0)</f>
        <v>0</v>
      </c>
      <c r="X63" s="16">
        <f>IF(OR(AND(X64=21,X65&lt;20),AND(X64=30,OR(X65=29,X65=28)),AND(X64&gt;21,X64-X65=2)),1,0)</f>
        <v>0</v>
      </c>
      <c r="Y63" s="46"/>
      <c r="AK63" s="11"/>
      <c r="BI63" s="21"/>
    </row>
    <row r="64" spans="1:61" ht="15" customHeight="1">
      <c r="A64" s="16"/>
      <c r="B64" s="15"/>
      <c r="H64" s="16"/>
      <c r="I64" s="16"/>
      <c r="J64" s="16">
        <f>IF(OR(AND(J63=21,J62&lt;20),AND(J63=30,OR(J62=29,J62=28)),AND(J63&gt;21,J63-J62=2)),1,0)</f>
        <v>0</v>
      </c>
      <c r="K64" s="16">
        <f>IF(OR(AND(K63=21,K62&lt;20),AND(K63=30,OR(K62=29,K62=28)),AND(K63&gt;21,K63-K62=2)),1,0)</f>
        <v>0</v>
      </c>
      <c r="L64" s="16">
        <f>IF(OR(AND(L63=21,L62&lt;20),AND(L63=30,OR(L62=29,L62=28)),AND(L63&gt;21,L63-L62=2)),1,0)</f>
        <v>0</v>
      </c>
      <c r="M64" s="46"/>
      <c r="N64" s="22">
        <f>IF(O64&lt;&gt;"",VLOOKUP(O64,C62:N63,12,FALSE),"")</f>
      </c>
      <c r="O64" s="18">
        <f>IF(AND(C62="Bye",C63="Bye"),"Bye",IF(OR(M62=$G$5,C63="Bye"),C62,IF(OR(M63=$G$5,C62="Bye"),C63,"")))</f>
      </c>
      <c r="P64" s="18"/>
      <c r="Q64" s="18"/>
      <c r="R64" s="18"/>
      <c r="S64" s="18"/>
      <c r="T64" s="50"/>
      <c r="U64" s="51"/>
      <c r="V64" s="35"/>
      <c r="W64" s="35"/>
      <c r="X64" s="35"/>
      <c r="Y64" s="23">
        <f>SUM(V63:X63)</f>
        <v>0</v>
      </c>
      <c r="Z64" s="16">
        <f>N64</f>
      </c>
      <c r="AK64" s="11"/>
      <c r="BI64" s="21"/>
    </row>
    <row r="65" spans="1:61" ht="15" customHeight="1">
      <c r="A65" s="16"/>
      <c r="B65" s="15"/>
      <c r="H65" s="16"/>
      <c r="I65" s="16"/>
      <c r="J65" s="16">
        <f>IF(OR(AND(J66=21,J67&lt;20),AND(J66=30,OR(J67=29,J67=28)),AND(J66&gt;21,J66-J67=2)),1,0)</f>
        <v>0</v>
      </c>
      <c r="K65" s="16">
        <f>IF(OR(AND(K66=21,K67&lt;20),AND(K66=30,OR(K67=29,K67=28)),AND(K66&gt;21,K66-K67=2)),1,0)</f>
        <v>0</v>
      </c>
      <c r="L65" s="16">
        <f>IF(OR(AND(L66=21,L67&lt;20),AND(L66=30,OR(L67=29,L67=28)),AND(L66&gt;21,L66-L67=2)),1,0)</f>
        <v>0</v>
      </c>
      <c r="M65" s="46"/>
      <c r="N65" s="15">
        <f>IF(O65&lt;&gt;"",VLOOKUP(O65,C66:N67,12,FALSE),"")</f>
      </c>
      <c r="O65" s="12">
        <f>IF(AND(C66="Bye",C67="Bye"),"Bye",IF(OR(M66=$G$5,C67="Bye"),C66,IF(OR(M67=$G$5,C66="Bye"),C67,"")))</f>
      </c>
      <c r="T65" s="52"/>
      <c r="U65" s="52"/>
      <c r="V65" s="36"/>
      <c r="W65" s="36"/>
      <c r="X65" s="36"/>
      <c r="Y65" s="24">
        <f>SUM(V66:X66)</f>
        <v>0</v>
      </c>
      <c r="Z65" s="16">
        <f>N65</f>
      </c>
      <c r="AK65" s="11"/>
      <c r="AM65" s="68"/>
      <c r="AN65" s="68"/>
      <c r="AO65" s="68"/>
      <c r="AP65" s="68"/>
      <c r="AQ65" s="68"/>
      <c r="AR65" s="68"/>
      <c r="AS65" s="68"/>
      <c r="AT65" s="68"/>
      <c r="AU65" s="68"/>
      <c r="AV65" s="45"/>
      <c r="BI65" s="21"/>
    </row>
    <row r="66" spans="1:61" ht="15" customHeight="1">
      <c r="A66" s="16">
        <f>Setup!K29</f>
        <v>57</v>
      </c>
      <c r="B66" s="17" t="str">
        <f>IF(C66="Bye","","("&amp;A66&amp;")")</f>
        <v>(57)</v>
      </c>
      <c r="C66" s="18">
        <f>IF(AND(Setup!$B$2&gt;64,Setup!$B$2&lt;=128),IF(VLOOKUP(A66,Setup!$A$14:$B$141,2,FALSE)&lt;&gt;"",VLOOKUP(A66,Setup!$A$14:$B$141,2,FALSE),"Bye"),"")</f>
      </c>
      <c r="D66" s="18"/>
      <c r="E66" s="18"/>
      <c r="F66" s="18"/>
      <c r="G66" s="18"/>
      <c r="H66" s="50"/>
      <c r="I66" s="51"/>
      <c r="J66" s="35"/>
      <c r="K66" s="35"/>
      <c r="L66" s="35"/>
      <c r="M66" s="23">
        <f>SUM(J65:L65)</f>
        <v>0</v>
      </c>
      <c r="N66" s="16" t="str">
        <f>B66</f>
        <v>(57)</v>
      </c>
      <c r="T66" s="16"/>
      <c r="U66" s="16"/>
      <c r="V66" s="16">
        <f>IF(OR(AND(V65=21,V64&lt;20),AND(V65=30,OR(V64=29,V64=28)),AND(V65&gt;21,V65-V64=2)),1,0)</f>
        <v>0</v>
      </c>
      <c r="W66" s="16">
        <f>IF(OR(AND(W65=21,W64&lt;20),AND(W65=30,OR(W64=29,W64=28)),AND(W65&gt;21,W65-W64=2)),1,0)</f>
        <v>0</v>
      </c>
      <c r="X66" s="16">
        <f>IF(OR(AND(X65=21,X64&lt;20),AND(X65=30,OR(X64=29,X64=28)),AND(X65&gt;21,X65-X64=2)),1,0)</f>
        <v>0</v>
      </c>
      <c r="Y66" s="25"/>
      <c r="AK66" s="11"/>
      <c r="AM66" s="43"/>
      <c r="AN66" s="43"/>
      <c r="AO66" s="43"/>
      <c r="AP66" s="43"/>
      <c r="AQ66" s="44"/>
      <c r="AR66" s="44"/>
      <c r="AS66" s="44"/>
      <c r="AT66" s="44"/>
      <c r="AU66" s="44"/>
      <c r="AV66" s="19"/>
      <c r="BI66" s="21"/>
    </row>
    <row r="67" spans="1:74" ht="15" customHeight="1">
      <c r="A67" s="16">
        <f>Setup!L29</f>
        <v>72</v>
      </c>
      <c r="B67" s="17" t="str">
        <f>IF(C67="Bye","","("&amp;A67&amp;")")</f>
        <v>(72)</v>
      </c>
      <c r="C67" s="12">
        <f>IF(AND(Setup!$B$2&gt;64,Setup!$B$2&lt;=128),IF(VLOOKUP(A67,Setup!$A$14:$B$141,2,FALSE)&lt;&gt;"",VLOOKUP(A67,Setup!$A$14:$B$141,2,FALSE),"Bye"),"")</f>
      </c>
      <c r="H67" s="52"/>
      <c r="I67" s="52"/>
      <c r="J67" s="36"/>
      <c r="K67" s="36"/>
      <c r="L67" s="36"/>
      <c r="M67" s="24">
        <f>SUM(J68:L68)</f>
        <v>0</v>
      </c>
      <c r="N67" s="16" t="str">
        <f>B67</f>
        <v>(72)</v>
      </c>
      <c r="Y67" s="11"/>
      <c r="Z67" s="11"/>
      <c r="AK67" s="11"/>
      <c r="AM67" s="43"/>
      <c r="AN67" s="68"/>
      <c r="AO67" s="68"/>
      <c r="AP67" s="68"/>
      <c r="AQ67" s="68"/>
      <c r="AR67" s="68"/>
      <c r="AS67" s="68"/>
      <c r="AT67" s="68"/>
      <c r="AU67" s="45"/>
      <c r="BI67" s="21"/>
      <c r="BJ67" s="16"/>
      <c r="BK67" s="16"/>
      <c r="BL67" s="16"/>
      <c r="BM67" s="16"/>
      <c r="BN67" s="16"/>
      <c r="BO67" s="16"/>
      <c r="BP67" s="16"/>
      <c r="BQ67" s="16"/>
      <c r="BR67" s="16">
        <f>IF(OR(AND(BR68=21,BR69&lt;20),AND(BR68=30,OR(BR69=29,BR69=28)),AND(BR68&gt;21,BR68-BR69=2)),1,0)</f>
        <v>0</v>
      </c>
      <c r="BS67" s="16">
        <f>IF(OR(AND(BS68=21,BS69&lt;20),AND(BS68=30,OR(BS69=29,BS69=28)),AND(BS68&gt;21,BS68-BS69=2)),1,0)</f>
        <v>0</v>
      </c>
      <c r="BT67" s="16">
        <f>IF(OR(AND(BT68=21,BT69&lt;20),AND(BT68=30,OR(BT69=29,BT69=28)),AND(BT68&gt;21,BT68-BT69=2)),1,0)</f>
        <v>0</v>
      </c>
      <c r="BU67" s="16"/>
      <c r="BV67" s="25"/>
    </row>
    <row r="68" spans="1:74" ht="15" customHeight="1">
      <c r="A68" s="16"/>
      <c r="B68" s="15"/>
      <c r="H68" s="16"/>
      <c r="I68" s="16"/>
      <c r="J68" s="16">
        <f>IF(OR(AND(J67=21,J66&lt;20),AND(J67=30,OR(J66=29,J66=28)),AND(J67&gt;21,J67-J66=2)),1,0)</f>
        <v>0</v>
      </c>
      <c r="K68" s="16">
        <f>IF(OR(AND(K67=21,K66&lt;20),AND(K67=30,OR(K66=29,K66=28)),AND(K67&gt;21,K67-K66=2)),1,0)</f>
        <v>0</v>
      </c>
      <c r="L68" s="16">
        <f>IF(OR(AND(L67=21,L66&lt;20),AND(L67=30,OR(L66=29,L66=28)),AND(L67&gt;21,L67-L66=2)),1,0)</f>
        <v>0</v>
      </c>
      <c r="M68" s="25"/>
      <c r="Y68" s="11"/>
      <c r="Z68" s="11"/>
      <c r="AK68" s="11"/>
      <c r="AM68" s="43"/>
      <c r="AN68" s="43"/>
      <c r="AO68" s="43"/>
      <c r="AP68" s="43"/>
      <c r="AQ68" s="43"/>
      <c r="AR68" s="43"/>
      <c r="AS68" s="43"/>
      <c r="AT68" s="43"/>
      <c r="AU68" s="43"/>
      <c r="BI68" s="21"/>
      <c r="BJ68" s="22">
        <f>IF(BK68&lt;&gt;"",VLOOKUP(BK68,AY36:BJ37,12,FALSE),"")</f>
      </c>
      <c r="BK68" s="18">
        <f>IF(BI36=$G$5,AY36,IF(BI37=$G$5,AY37,""))</f>
      </c>
      <c r="BL68" s="18"/>
      <c r="BM68" s="18"/>
      <c r="BN68" s="18"/>
      <c r="BO68" s="18"/>
      <c r="BP68" s="50"/>
      <c r="BQ68" s="51"/>
      <c r="BR68" s="35"/>
      <c r="BS68" s="35"/>
      <c r="BT68" s="35"/>
      <c r="BU68" s="16">
        <f>SUM(BR67:BT67)</f>
        <v>0</v>
      </c>
      <c r="BV68" s="25">
        <f>BJ68</f>
      </c>
    </row>
    <row r="69" spans="1:74" ht="15" customHeight="1">
      <c r="A69" s="16"/>
      <c r="H69" s="16"/>
      <c r="I69" s="16"/>
      <c r="J69" s="16">
        <f>IF(OR(AND(J70=21,J71&lt;20),AND(J70=30,OR(J71=29,J71=28)),AND(J70&gt;21,J70-J71=2)),1,0)</f>
        <v>0</v>
      </c>
      <c r="K69" s="16">
        <f>IF(OR(AND(K70=21,K71&lt;20),AND(K70=30,OR(K71=29,K71=28)),AND(K70&gt;21,K70-K71=2)),1,0)</f>
        <v>0</v>
      </c>
      <c r="L69" s="16">
        <f>IF(OR(AND(L70=21,L71&lt;20),AND(L70=30,OR(L71=29,L71=28)),AND(L70&gt;21,L70-L71=2)),1,0)</f>
        <v>0</v>
      </c>
      <c r="M69" s="16"/>
      <c r="Z69" s="11"/>
      <c r="AK69" s="11"/>
      <c r="BI69" s="21"/>
      <c r="BJ69" s="15">
        <f>IF(BK69&lt;&gt;"",VLOOKUP(BK69,AY100:BJ101,12,FALSE),"")</f>
      </c>
      <c r="BK69" s="12">
        <f>IF(BI100=$G$5,AY100,IF(BI101=$G$5,AY101,""))</f>
      </c>
      <c r="BL69" s="12"/>
      <c r="BM69" s="12"/>
      <c r="BN69" s="12"/>
      <c r="BO69" s="12"/>
      <c r="BP69" s="52"/>
      <c r="BQ69" s="52"/>
      <c r="BR69" s="36"/>
      <c r="BS69" s="36"/>
      <c r="BT69" s="36"/>
      <c r="BU69" s="20">
        <f>SUM(BR70:BT70)</f>
        <v>0</v>
      </c>
      <c r="BV69" s="25">
        <f>BJ69</f>
      </c>
    </row>
    <row r="70" spans="1:73" ht="15" customHeight="1">
      <c r="A70" s="16">
        <f>Setup!K30</f>
        <v>5</v>
      </c>
      <c r="B70" s="17" t="str">
        <f>IF(C70="Bye","","("&amp;A70&amp;")")</f>
        <v>(5)</v>
      </c>
      <c r="C70" s="18">
        <f>IF(AND(Setup!$B$2&gt;64,Setup!$B$2&lt;=128),IF(VLOOKUP(A70,Setup!$A$14:$B$141,2,FALSE)&lt;&gt;"",VLOOKUP(A70,Setup!$A$14:$B$141,2,FALSE),"Bye"),"")</f>
      </c>
      <c r="D70" s="18"/>
      <c r="E70" s="18"/>
      <c r="F70" s="18"/>
      <c r="G70" s="18"/>
      <c r="H70" s="50"/>
      <c r="I70" s="51"/>
      <c r="J70" s="35"/>
      <c r="K70" s="35"/>
      <c r="L70" s="35"/>
      <c r="M70" s="16">
        <f>SUM(J69:L69)</f>
        <v>0</v>
      </c>
      <c r="N70" s="16" t="str">
        <f>B70</f>
        <v>(5)</v>
      </c>
      <c r="BI70" s="21"/>
      <c r="BJ70" s="12"/>
      <c r="BK70" s="12"/>
      <c r="BL70" s="12"/>
      <c r="BM70" s="12"/>
      <c r="BN70" s="12"/>
      <c r="BO70" s="12"/>
      <c r="BP70" s="16"/>
      <c r="BQ70" s="16"/>
      <c r="BR70" s="16">
        <f>IF(OR(AND(BR69=21,BR68&lt;20),AND(BR69=30,OR(BR68=29,BR68=28)),AND(BR69&gt;21,BR69-BR68=2)),1,0)</f>
        <v>0</v>
      </c>
      <c r="BS70" s="16">
        <f>IF(OR(AND(BS69=21,BS68&lt;20),AND(BS69=30,OR(BS68=29,BS68=28)),AND(BS69&gt;21,BS69-BS68=2)),1,0)</f>
        <v>0</v>
      </c>
      <c r="BT70" s="16">
        <f>IF(OR(AND(BT69=21,BT68&lt;20),AND(BT69=30,OR(BT68=29,BT68=28)),AND(BT69&gt;21,BT69-BT68=2)),1,0)</f>
        <v>0</v>
      </c>
      <c r="BU70" s="46"/>
    </row>
    <row r="71" spans="1:73" ht="15" customHeight="1">
      <c r="A71" s="16">
        <f>Setup!L30</f>
        <v>124</v>
      </c>
      <c r="B71" s="17" t="str">
        <f>IF(C71="Bye","","("&amp;A71&amp;")")</f>
        <v>(124)</v>
      </c>
      <c r="C71" s="12">
        <f>IF(AND(Setup!$B$2&gt;64,Setup!$B$2&lt;=128),IF(VLOOKUP(A71,Setup!$A$14:$B$141,2,FALSE)&lt;&gt;"",VLOOKUP(A71,Setup!$A$14:$B$141,2,FALSE),"Bye"),"")</f>
      </c>
      <c r="H71" s="52"/>
      <c r="I71" s="52"/>
      <c r="J71" s="36"/>
      <c r="K71" s="36"/>
      <c r="L71" s="36"/>
      <c r="M71" s="20">
        <f>SUM(J72:L72)</f>
        <v>0</v>
      </c>
      <c r="N71" s="16" t="str">
        <f>B71</f>
        <v>(124)</v>
      </c>
      <c r="T71" s="16"/>
      <c r="U71" s="16"/>
      <c r="V71" s="16">
        <f>IF(OR(AND(V72=21,V73&lt;20),AND(V72=30,OR(V73=29,V73=28)),AND(V72&gt;21,V72-V73=2)),1,0)</f>
        <v>0</v>
      </c>
      <c r="W71" s="16">
        <f>IF(OR(AND(W72=21,W73&lt;20),AND(W72=30,OR(W73=29,W73=28)),AND(W72&gt;21,W72-W73=2)),1,0)</f>
        <v>0</v>
      </c>
      <c r="X71" s="16">
        <f>IF(OR(AND(X72=21,X73&lt;20),AND(X72=30,OR(X73=29,X73=28)),AND(X72&gt;21,X72-X73=2)),1,0)</f>
        <v>0</v>
      </c>
      <c r="Y71" s="16"/>
      <c r="Z71" s="16"/>
      <c r="BI71" s="21"/>
      <c r="BU71" s="21"/>
    </row>
    <row r="72" spans="1:73" ht="15" customHeight="1">
      <c r="A72" s="16"/>
      <c r="B72" s="15"/>
      <c r="H72" s="16"/>
      <c r="I72" s="16"/>
      <c r="J72" s="16">
        <f>IF(OR(AND(J71=21,J70&lt;20),AND(J71=30,OR(J70=29,J70=28)),AND(J71&gt;21,J71-J70=2)),1,0)</f>
        <v>0</v>
      </c>
      <c r="K72" s="16">
        <f>IF(OR(AND(K71=21,K70&lt;20),AND(K71=30,OR(K70=29,K70=28)),AND(K71&gt;21,K71-K70=2)),1,0)</f>
        <v>0</v>
      </c>
      <c r="L72" s="16">
        <f>IF(OR(AND(L71=21,L70&lt;20),AND(L71=30,OR(L70=29,L70=28)),AND(L71&gt;21,L71-L70=2)),1,0)</f>
        <v>0</v>
      </c>
      <c r="M72" s="46"/>
      <c r="N72" s="22">
        <f>IF(O72&lt;&gt;"",VLOOKUP(O72,C70:N71,12,FALSE),"")</f>
      </c>
      <c r="O72" s="18">
        <f>IF(AND(C70="Bye",C71="Bye"),"Bye",IF(OR(M70=$G$5,C71="Bye"),C70,IF(OR(M71=$G$5,C70="Bye"),C71,"")))</f>
      </c>
      <c r="P72" s="18"/>
      <c r="Q72" s="18"/>
      <c r="R72" s="18"/>
      <c r="S72" s="18"/>
      <c r="T72" s="50"/>
      <c r="U72" s="51"/>
      <c r="V72" s="35"/>
      <c r="W72" s="35"/>
      <c r="X72" s="35"/>
      <c r="Y72" s="16">
        <f>SUM(V71:X71)</f>
        <v>0</v>
      </c>
      <c r="Z72" s="16">
        <f>N72</f>
      </c>
      <c r="BI72" s="21"/>
      <c r="BU72" s="21"/>
    </row>
    <row r="73" spans="1:96" ht="15" customHeight="1">
      <c r="A73" s="16"/>
      <c r="B73" s="15"/>
      <c r="H73" s="16"/>
      <c r="I73" s="16"/>
      <c r="J73" s="16">
        <f>IF(OR(AND(J74=21,J75&lt;20),AND(J74=30,OR(J75=29,J75=28)),AND(J74&gt;21,J74-J75=2)),1,0)</f>
        <v>0</v>
      </c>
      <c r="K73" s="16">
        <f>IF(OR(AND(K74=21,K75&lt;20),AND(K74=30,OR(K75=29,K75=28)),AND(K74&gt;21,K74-K75=2)),1,0)</f>
        <v>0</v>
      </c>
      <c r="L73" s="16">
        <f>IF(OR(AND(L74=21,L75&lt;20),AND(L74=30,OR(L75=29,L75=28)),AND(L74&gt;21,L74-L75=2)),1,0)</f>
        <v>0</v>
      </c>
      <c r="M73" s="46"/>
      <c r="N73" s="15">
        <f>IF(O73&lt;&gt;"",VLOOKUP(O73,C74:N75,12,FALSE),"")</f>
      </c>
      <c r="O73" s="12">
        <f>IF(AND(C74="Bye",C75="Bye"),"Bye",IF(OR(M74=$G$5,C75="Bye"),C74,IF(OR(M75=$G$5,C74="Bye"),C75,"")))</f>
      </c>
      <c r="T73" s="52"/>
      <c r="U73" s="52"/>
      <c r="V73" s="36"/>
      <c r="W73" s="36"/>
      <c r="X73" s="36"/>
      <c r="Y73" s="20">
        <f>SUM(V74:X74)</f>
        <v>0</v>
      </c>
      <c r="Z73" s="16">
        <f>N73</f>
      </c>
      <c r="BI73" s="21"/>
      <c r="BU73" s="21"/>
      <c r="CJ73" s="12"/>
      <c r="CK73" s="12"/>
      <c r="CL73" s="12"/>
      <c r="CM73" s="12"/>
      <c r="CN73" s="12"/>
      <c r="CO73" s="12"/>
      <c r="CP73" s="12"/>
      <c r="CQ73" s="12"/>
      <c r="CR73" s="12"/>
    </row>
    <row r="74" spans="1:96" ht="15" customHeight="1">
      <c r="A74" s="16">
        <f>Setup!K31</f>
        <v>60</v>
      </c>
      <c r="B74" s="17" t="str">
        <f>IF(C74="Bye","","("&amp;A74&amp;")")</f>
        <v>(60)</v>
      </c>
      <c r="C74" s="18">
        <f>IF(AND(Setup!$B$2&gt;64,Setup!$B$2&lt;=128),IF(VLOOKUP(A74,Setup!$A$14:$B$141,2,FALSE)&lt;&gt;"",VLOOKUP(A74,Setup!$A$14:$B$141,2,FALSE),"Bye"),"")</f>
      </c>
      <c r="D74" s="18"/>
      <c r="E74" s="18"/>
      <c r="F74" s="18"/>
      <c r="G74" s="18"/>
      <c r="H74" s="50"/>
      <c r="I74" s="51"/>
      <c r="J74" s="35"/>
      <c r="K74" s="35"/>
      <c r="L74" s="35"/>
      <c r="M74" s="23">
        <f>SUM(J73:L73)</f>
        <v>0</v>
      </c>
      <c r="N74" s="16" t="str">
        <f>B74</f>
        <v>(60)</v>
      </c>
      <c r="T74" s="16"/>
      <c r="U74" s="16"/>
      <c r="V74" s="16">
        <f>IF(OR(AND(V73=21,V72&lt;20),AND(V73=30,OR(V72=29,V72=28)),AND(V73&gt;21,V73-V72=2)),1,0)</f>
        <v>0</v>
      </c>
      <c r="W74" s="16">
        <f>IF(OR(AND(W73=21,W72&lt;20),AND(W73=30,OR(W72=29,W72=28)),AND(W73&gt;21,W73-W72=2)),1,0)</f>
        <v>0</v>
      </c>
      <c r="X74" s="16">
        <f>IF(OR(AND(X73=21,X72&lt;20),AND(X73=30,OR(X72=29,X72=28)),AND(X73&gt;21,X73-X72=2)),1,0)</f>
        <v>0</v>
      </c>
      <c r="Y74" s="46"/>
      <c r="BI74" s="21"/>
      <c r="BU74" s="21"/>
      <c r="CJ74" s="12"/>
      <c r="CK74" s="12"/>
      <c r="CL74" s="12"/>
      <c r="CM74" s="12"/>
      <c r="CN74" s="12"/>
      <c r="CO74" s="12"/>
      <c r="CP74" s="12"/>
      <c r="CQ74" s="12"/>
      <c r="CR74" s="12"/>
    </row>
    <row r="75" spans="1:96" ht="15" customHeight="1">
      <c r="A75" s="16">
        <f>Setup!L31</f>
        <v>69</v>
      </c>
      <c r="B75" s="17" t="str">
        <f>IF(C75="Bye","","("&amp;A75&amp;")")</f>
        <v>(69)</v>
      </c>
      <c r="C75" s="12">
        <f>IF(AND(Setup!$B$2&gt;64,Setup!$B$2&lt;=128),IF(VLOOKUP(A75,Setup!$A$14:$B$141,2,FALSE)&lt;&gt;"",VLOOKUP(A75,Setup!$A$14:$B$141,2,FALSE),"Bye"),"")</f>
      </c>
      <c r="H75" s="52"/>
      <c r="I75" s="52"/>
      <c r="J75" s="36"/>
      <c r="K75" s="36"/>
      <c r="L75" s="36"/>
      <c r="M75" s="24">
        <f>SUM(J76:L76)</f>
        <v>0</v>
      </c>
      <c r="N75" s="16" t="str">
        <f>B75</f>
        <v>(69)</v>
      </c>
      <c r="Y75" s="21"/>
      <c r="AF75" s="16"/>
      <c r="AG75" s="16"/>
      <c r="AH75" s="16">
        <f>IF(OR(AND(AH76=21,AH77&lt;20),AND(AH76=30,OR(AH77=29,AH77=28)),AND(AH76&gt;21,AH76-AH77=2)),1,0)</f>
        <v>0</v>
      </c>
      <c r="AI75" s="16">
        <f>IF(OR(AND(AI76=21,AI77&lt;20),AND(AI76=30,OR(AI77=29,AI77=28)),AND(AI76&gt;21,AI76-AI77=2)),1,0)</f>
        <v>0</v>
      </c>
      <c r="AJ75" s="16">
        <f>IF(OR(AND(AJ76=21,AJ77&lt;20),AND(AJ76=30,OR(AJ77=29,AJ77=28)),AND(AJ76&gt;21,AJ76-AJ77=2)),1,0)</f>
        <v>0</v>
      </c>
      <c r="AK75" s="16"/>
      <c r="BI75" s="21"/>
      <c r="BU75" s="21"/>
      <c r="CJ75" s="12"/>
      <c r="CK75" s="12"/>
      <c r="CL75" s="12"/>
      <c r="CM75" s="12"/>
      <c r="CN75" s="12"/>
      <c r="CO75" s="12"/>
      <c r="CP75" s="12"/>
      <c r="CQ75" s="12"/>
      <c r="CR75" s="12"/>
    </row>
    <row r="76" spans="1:96" ht="15" customHeight="1">
      <c r="A76" s="16"/>
      <c r="B76" s="15"/>
      <c r="H76" s="16"/>
      <c r="I76" s="16"/>
      <c r="J76" s="16">
        <f>IF(OR(AND(J75=21,J74&lt;20),AND(J75=30,OR(J74=29,J74=28)),AND(J75&gt;21,J75-J74=2)),1,0)</f>
        <v>0</v>
      </c>
      <c r="K76" s="16">
        <f>IF(OR(AND(K75=21,K74&lt;20),AND(K75=30,OR(K74=29,K74=28)),AND(K75&gt;21,K75-K74=2)),1,0)</f>
        <v>0</v>
      </c>
      <c r="L76" s="16">
        <f>IF(OR(AND(L75=21,L74&lt;20),AND(L75=30,OR(L74=29,L74=28)),AND(L75&gt;21,L75-L74=2)),1,0)</f>
        <v>0</v>
      </c>
      <c r="M76" s="25"/>
      <c r="N76" s="16"/>
      <c r="Y76" s="21"/>
      <c r="Z76" s="22">
        <f>IF(AA76&lt;&gt;"",VLOOKUP(AA76,O72:Z73,12,FALSE),"")</f>
      </c>
      <c r="AA76" s="18">
        <f>IF(AND(O72="Bye",O73="Bye"),"Bye",IF(OR(Y72=$G$5,O73="Bye"),O72,IF(OR(Y73=$G$5,O72="Bye"),O73,"")))</f>
      </c>
      <c r="AB76" s="18"/>
      <c r="AC76" s="18"/>
      <c r="AD76" s="18"/>
      <c r="AE76" s="18"/>
      <c r="AF76" s="50"/>
      <c r="AG76" s="51"/>
      <c r="AH76" s="35"/>
      <c r="AI76" s="35"/>
      <c r="AJ76" s="35"/>
      <c r="AK76" s="16">
        <f>SUM(AH75:AJ75)</f>
        <v>0</v>
      </c>
      <c r="AL76" s="25">
        <f>Z76</f>
      </c>
      <c r="BI76" s="21"/>
      <c r="BU76" s="21"/>
      <c r="CJ76" s="12"/>
      <c r="CK76" s="12"/>
      <c r="CL76" s="12"/>
      <c r="CM76" s="12"/>
      <c r="CN76" s="12"/>
      <c r="CO76" s="12"/>
      <c r="CP76" s="12"/>
      <c r="CQ76" s="12"/>
      <c r="CR76" s="12"/>
    </row>
    <row r="77" spans="1:73" ht="15" customHeight="1">
      <c r="A77" s="16"/>
      <c r="B77" s="15"/>
      <c r="H77" s="16"/>
      <c r="I77" s="16"/>
      <c r="J77" s="16">
        <f>IF(OR(AND(J78=21,J79&lt;20),AND(J78=30,OR(J79=29,J79=28)),AND(J78&gt;21,J78-J79=2)),1,0)</f>
        <v>0</v>
      </c>
      <c r="K77" s="16">
        <f>IF(OR(AND(K78=21,K79&lt;20),AND(K78=30,OR(K79=29,K79=28)),AND(K78&gt;21,K78-K79=2)),1,0)</f>
        <v>0</v>
      </c>
      <c r="L77" s="16">
        <f>IF(OR(AND(L78=21,L79&lt;20),AND(L78=30,OR(L79=29,L79=28)),AND(L78&gt;21,L78-L79=2)),1,0)</f>
        <v>0</v>
      </c>
      <c r="M77" s="16"/>
      <c r="N77" s="11"/>
      <c r="Y77" s="21"/>
      <c r="Z77" s="15">
        <f>IF(AA77&lt;&gt;"",VLOOKUP(AA77,O80:Z81,12,FALSE),"")</f>
      </c>
      <c r="AA77" s="12">
        <f>IF(AND(O80="Bye",O81="Bye"),"Bye",IF(OR(O81="Bye",Y80=$G$5),O80,IF(OR(Y81=$G$5,O80="Bye"),O81,"")))</f>
      </c>
      <c r="AF77" s="52"/>
      <c r="AG77" s="52"/>
      <c r="AH77" s="36"/>
      <c r="AI77" s="36"/>
      <c r="AJ77" s="36"/>
      <c r="AK77" s="20">
        <f>SUM(AH78:AJ78)</f>
        <v>0</v>
      </c>
      <c r="AL77" s="25">
        <f>Z77</f>
      </c>
      <c r="BI77" s="21"/>
      <c r="BU77" s="21"/>
    </row>
    <row r="78" spans="1:73" ht="15" customHeight="1">
      <c r="A78" s="16">
        <f>Setup!K32</f>
        <v>28</v>
      </c>
      <c r="B78" s="17" t="str">
        <f>IF(C78="Bye","","("&amp;A78&amp;")")</f>
        <v>(28)</v>
      </c>
      <c r="C78" s="18">
        <f>IF(AND(Setup!$B$2&gt;64,Setup!$B$2&lt;=128),IF(VLOOKUP(A78,Setup!$A$14:$B$141,2,FALSE)&lt;&gt;"",VLOOKUP(A78,Setup!$A$14:$B$141,2,FALSE),"Bye"),"")</f>
      </c>
      <c r="D78" s="18"/>
      <c r="E78" s="18"/>
      <c r="F78" s="18"/>
      <c r="G78" s="18"/>
      <c r="H78" s="50"/>
      <c r="I78" s="51"/>
      <c r="J78" s="35"/>
      <c r="K78" s="35"/>
      <c r="L78" s="35"/>
      <c r="M78" s="16">
        <f>SUM(J77:L77)</f>
        <v>0</v>
      </c>
      <c r="N78" s="16" t="str">
        <f>B78</f>
        <v>(28)</v>
      </c>
      <c r="Y78" s="21"/>
      <c r="AF78" s="16"/>
      <c r="AG78" s="16"/>
      <c r="AH78" s="16">
        <f>IF(OR(AND(AH77=21,AH76&lt;20),AND(AH77=30,OR(AH76=29,AH76=28)),AND(AH77&gt;21,AH77-AH76=2)),1,0)</f>
        <v>0</v>
      </c>
      <c r="AI78" s="16">
        <f>IF(OR(AND(AI77=21,AI76&lt;20),AND(AI77=30,OR(AI76=29,AI76=28)),AND(AI77&gt;21,AI77-AI76=2)),1,0)</f>
        <v>0</v>
      </c>
      <c r="AJ78" s="16">
        <f>IF(OR(AND(AJ77=21,AJ76&lt;20),AND(AJ77=30,OR(AJ76=29,AJ76=28)),AND(AJ77&gt;21,AJ77-AJ76=2)),1,0)</f>
        <v>0</v>
      </c>
      <c r="AK78" s="46"/>
      <c r="AL78" s="16"/>
      <c r="AM78" s="25"/>
      <c r="AN78" s="25"/>
      <c r="AO78" s="25"/>
      <c r="AP78" s="25"/>
      <c r="AQ78" s="25"/>
      <c r="BI78" s="21"/>
      <c r="BU78" s="21"/>
    </row>
    <row r="79" spans="1:73" ht="15" customHeight="1">
      <c r="A79" s="16">
        <f>Setup!L32</f>
        <v>101</v>
      </c>
      <c r="B79" s="17" t="str">
        <f>IF(C79="Bye","","("&amp;A79&amp;")")</f>
        <v>(101)</v>
      </c>
      <c r="C79" s="12">
        <f>IF(AND(Setup!$B$2&gt;64,Setup!$B$2&lt;=128),IF(VLOOKUP(A79,Setup!$A$14:$B$141,2,FALSE)&lt;&gt;"",VLOOKUP(A79,Setup!$A$14:$B$141,2,FALSE),"Bye"),"")</f>
      </c>
      <c r="H79" s="52"/>
      <c r="I79" s="52"/>
      <c r="J79" s="36"/>
      <c r="K79" s="36"/>
      <c r="L79" s="36"/>
      <c r="M79" s="20">
        <f>SUM(J80:L80)</f>
        <v>0</v>
      </c>
      <c r="N79" s="16" t="str">
        <f>B79</f>
        <v>(101)</v>
      </c>
      <c r="T79" s="16"/>
      <c r="U79" s="16"/>
      <c r="V79" s="16">
        <f>IF(OR(AND(V80=21,V81&lt;20),AND(V80=30,OR(V81=29,V81=28)),AND(V80&gt;21,V80-V81=2)),1,0)</f>
        <v>0</v>
      </c>
      <c r="W79" s="16">
        <f>IF(OR(AND(W80=21,W81&lt;20),AND(W80=30,OR(W81=29,W81=28)),AND(W80&gt;21,W80-W81=2)),1,0)</f>
        <v>0</v>
      </c>
      <c r="X79" s="16">
        <f>IF(OR(AND(X80=21,X81&lt;20),AND(X80=30,OR(X81=29,X81=28)),AND(X80&gt;21,X80-X81=2)),1,0)</f>
        <v>0</v>
      </c>
      <c r="Y79" s="46"/>
      <c r="AK79" s="21"/>
      <c r="AL79" s="12"/>
      <c r="BC79" s="19"/>
      <c r="BD79" s="19"/>
      <c r="BE79" s="19"/>
      <c r="BF79" s="19"/>
      <c r="BG79" s="19"/>
      <c r="BH79" s="19"/>
      <c r="BI79" s="21"/>
      <c r="BU79" s="21"/>
    </row>
    <row r="80" spans="1:73" ht="15" customHeight="1">
      <c r="A80" s="16"/>
      <c r="B80" s="15"/>
      <c r="H80" s="16"/>
      <c r="I80" s="16"/>
      <c r="J80" s="16">
        <f>IF(OR(AND(J79=21,J78&lt;20),AND(J79=30,OR(J78=29,J78=28)),AND(J79&gt;21,J79-J78=2)),1,0)</f>
        <v>0</v>
      </c>
      <c r="K80" s="16">
        <f>IF(OR(AND(K79=21,K78&lt;20),AND(K79=30,OR(K78=29,K78=28)),AND(K79&gt;21,K79-K78=2)),1,0)</f>
        <v>0</v>
      </c>
      <c r="L80" s="16">
        <f>IF(OR(AND(L79=21,L78&lt;20),AND(L79=30,OR(L78=29,L78=28)),AND(L79&gt;21,L79-L78=2)),1,0)</f>
        <v>0</v>
      </c>
      <c r="M80" s="46"/>
      <c r="N80" s="22">
        <f>IF(O80&lt;&gt;"",VLOOKUP(O80,C78:N79,12,FALSE),"")</f>
      </c>
      <c r="O80" s="18">
        <f>IF(AND(C78="Bye",C79="Bye"),"Bye",IF(OR(M78=$G$5,C79="Bye"),C78,IF(OR(M79=$G$5,C78="Bye"),C79,"")))</f>
      </c>
      <c r="P80" s="18"/>
      <c r="Q80" s="18"/>
      <c r="R80" s="18"/>
      <c r="S80" s="18"/>
      <c r="T80" s="50"/>
      <c r="U80" s="51"/>
      <c r="V80" s="35"/>
      <c r="W80" s="35"/>
      <c r="X80" s="35"/>
      <c r="Y80" s="23">
        <f>SUM(V79:X79)</f>
        <v>0</v>
      </c>
      <c r="Z80" s="16">
        <f>N80</f>
      </c>
      <c r="AK80" s="21"/>
      <c r="AL80" s="12"/>
      <c r="BC80" s="19"/>
      <c r="BD80" s="19"/>
      <c r="BE80" s="19"/>
      <c r="BF80" s="19"/>
      <c r="BG80" s="19"/>
      <c r="BH80" s="19"/>
      <c r="BI80" s="21"/>
      <c r="BU80" s="21"/>
    </row>
    <row r="81" spans="1:73" ht="15" customHeight="1">
      <c r="A81" s="16"/>
      <c r="B81" s="15"/>
      <c r="H81" s="16"/>
      <c r="I81" s="16"/>
      <c r="J81" s="16">
        <f>IF(OR(AND(J82=21,J83&lt;20),AND(J82=30,OR(J83=29,J83=28)),AND(J82&gt;21,J82-J83=2)),1,0)</f>
        <v>0</v>
      </c>
      <c r="K81" s="16">
        <f>IF(OR(AND(K82=21,K83&lt;20),AND(K82=30,OR(K83=29,K83=28)),AND(K82&gt;21,K82-K83=2)),1,0)</f>
        <v>0</v>
      </c>
      <c r="L81" s="16">
        <f>IF(OR(AND(L82=21,L83&lt;20),AND(L82=30,OR(L83=29,L83=28)),AND(L82&gt;21,L82-L83=2)),1,0)</f>
        <v>0</v>
      </c>
      <c r="M81" s="46"/>
      <c r="N81" s="15">
        <f>IF(O81&lt;&gt;"",VLOOKUP(O81,C82:N83,12,FALSE),"")</f>
      </c>
      <c r="O81" s="12">
        <f>IF(AND(C82="Bye",C83="Bye"),"Bye",IF(OR(M82=$G$5,C83="Bye"),C82,IF(OR(M83=$G$5,C82="Bye"),C83,"")))</f>
      </c>
      <c r="T81" s="52"/>
      <c r="U81" s="52"/>
      <c r="V81" s="36"/>
      <c r="W81" s="36"/>
      <c r="X81" s="36"/>
      <c r="Y81" s="24">
        <f>SUM(V82:X82)</f>
        <v>0</v>
      </c>
      <c r="Z81" s="16">
        <f>N81</f>
      </c>
      <c r="AK81" s="21"/>
      <c r="AL81" s="12"/>
      <c r="BI81" s="21"/>
      <c r="BU81" s="21"/>
    </row>
    <row r="82" spans="1:73" ht="15" customHeight="1">
      <c r="A82" s="16">
        <f>Setup!K33</f>
        <v>37</v>
      </c>
      <c r="B82" s="17" t="str">
        <f>IF(C82="Bye","","("&amp;A82&amp;")")</f>
        <v>(37)</v>
      </c>
      <c r="C82" s="18">
        <f>IF(AND(Setup!$B$2&gt;64,Setup!$B$2&lt;=128),IF(VLOOKUP(A82,Setup!$A$14:$B$141,2,FALSE)&lt;&gt;"",VLOOKUP(A82,Setup!$A$14:$B$141,2,FALSE),"Bye"),"")</f>
      </c>
      <c r="D82" s="18"/>
      <c r="E82" s="18"/>
      <c r="F82" s="18"/>
      <c r="G82" s="18"/>
      <c r="H82" s="50"/>
      <c r="I82" s="51"/>
      <c r="J82" s="35"/>
      <c r="K82" s="35"/>
      <c r="L82" s="35"/>
      <c r="M82" s="23">
        <f>SUM(J81:L81)</f>
        <v>0</v>
      </c>
      <c r="N82" s="16" t="str">
        <f>B82</f>
        <v>(37)</v>
      </c>
      <c r="T82" s="16"/>
      <c r="U82" s="16"/>
      <c r="V82" s="16">
        <f>IF(OR(AND(V81=21,V80&lt;20),AND(V81=30,OR(V80=29,V80=28)),AND(V81&gt;21,V81-V80=2)),1,0)</f>
        <v>0</v>
      </c>
      <c r="W82" s="16">
        <f>IF(OR(AND(W81=21,W80&lt;20),AND(W81=30,OR(W80=29,W80=28)),AND(W81&gt;21,W81-W80=2)),1,0)</f>
        <v>0</v>
      </c>
      <c r="X82" s="16">
        <f>IF(OR(AND(X81=21,X80&lt;20),AND(X81=30,OR(X80=29,X80=28)),AND(X81&gt;21,X81-X80=2)),1,0)</f>
        <v>0</v>
      </c>
      <c r="Y82" s="25"/>
      <c r="AK82" s="21"/>
      <c r="BI82" s="21"/>
      <c r="BU82" s="21"/>
    </row>
    <row r="83" spans="1:73" ht="15" customHeight="1">
      <c r="A83" s="16">
        <f>Setup!L33</f>
        <v>92</v>
      </c>
      <c r="B83" s="17" t="str">
        <f>IF(C83="Bye","","("&amp;A83&amp;")")</f>
        <v>(92)</v>
      </c>
      <c r="C83" s="12">
        <f>IF(AND(Setup!$B$2&gt;64,Setup!$B$2&lt;=128),IF(VLOOKUP(A83,Setup!$A$14:$B$141,2,FALSE)&lt;&gt;"",VLOOKUP(A83,Setup!$A$14:$B$141,2,FALSE),"Bye"),"")</f>
      </c>
      <c r="H83" s="52"/>
      <c r="I83" s="52"/>
      <c r="J83" s="36"/>
      <c r="K83" s="36"/>
      <c r="L83" s="36"/>
      <c r="M83" s="24">
        <f>SUM(J84:L84)</f>
        <v>0</v>
      </c>
      <c r="N83" s="16" t="str">
        <f>B83</f>
        <v>(92)</v>
      </c>
      <c r="Y83" s="11"/>
      <c r="Z83" s="11"/>
      <c r="AK83" s="21"/>
      <c r="AL83" s="12"/>
      <c r="AM83" s="12"/>
      <c r="AN83" s="12"/>
      <c r="AO83" s="12"/>
      <c r="AP83" s="12"/>
      <c r="AQ83" s="12"/>
      <c r="AR83" s="16"/>
      <c r="AS83" s="16"/>
      <c r="AT83" s="16">
        <f>IF(OR(AND(AT84=21,AT85&lt;20),AND(AT84=30,OR(AT85=29,AT85=28)),AND(AT84&gt;21,AT84-AT85=2)),1,0)</f>
        <v>0</v>
      </c>
      <c r="AU83" s="16">
        <f>IF(OR(AND(AU84=21,AU85&lt;20),AND(AU84=30,OR(AU85=29,AU85=28)),AND(AU84&gt;21,AU84-AU85=2)),1,0)</f>
        <v>0</v>
      </c>
      <c r="AV83" s="16">
        <f>IF(OR(AND(AV84=21,AV85&lt;20),AND(AV84=30,OR(AV85=29,AV85=28)),AND(AV84&gt;21,AV84-AV85=2)),1,0)</f>
        <v>0</v>
      </c>
      <c r="AW83" s="16"/>
      <c r="BI83" s="21"/>
      <c r="BU83" s="21"/>
    </row>
    <row r="84" spans="1:73" ht="15" customHeight="1">
      <c r="A84" s="16"/>
      <c r="B84" s="15"/>
      <c r="H84" s="16"/>
      <c r="I84" s="16"/>
      <c r="J84" s="16">
        <f>IF(OR(AND(J83=21,J82&lt;20),AND(J83=30,OR(J82=29,J82=28)),AND(J83&gt;21,J83-J82=2)),1,0)</f>
        <v>0</v>
      </c>
      <c r="K84" s="16">
        <f>IF(OR(AND(K83=21,K82&lt;20),AND(K83=30,OR(K82=29,K82=28)),AND(K83&gt;21,K83-K82=2)),1,0)</f>
        <v>0</v>
      </c>
      <c r="L84" s="16">
        <f>IF(OR(AND(L83=21,L82&lt;20),AND(L83=30,OR(L82=29,L82=28)),AND(L83&gt;21,L83-L82=2)),1,0)</f>
        <v>0</v>
      </c>
      <c r="M84" s="25"/>
      <c r="AK84" s="21"/>
      <c r="AL84" s="22">
        <f>IF(AM84&lt;&gt;"",VLOOKUP(AM84,AA76:AL77,12,FALSE),"")</f>
      </c>
      <c r="AM84" s="18">
        <f>IF(AK76=$G$5,AA76,IF(AK77=$G$5,AA77,""))</f>
      </c>
      <c r="AN84" s="18"/>
      <c r="AO84" s="18"/>
      <c r="AP84" s="18"/>
      <c r="AQ84" s="18"/>
      <c r="AR84" s="50"/>
      <c r="AS84" s="51"/>
      <c r="AT84" s="35"/>
      <c r="AU84" s="35"/>
      <c r="AV84" s="35"/>
      <c r="AW84" s="16">
        <f>SUM(AT83:AV83)</f>
        <v>0</v>
      </c>
      <c r="AX84" s="25">
        <f>AL84</f>
      </c>
      <c r="BI84" s="21"/>
      <c r="BU84" s="21"/>
    </row>
    <row r="85" spans="1:73" ht="15" customHeight="1">
      <c r="A85" s="16"/>
      <c r="B85" s="15"/>
      <c r="H85" s="16"/>
      <c r="I85" s="16"/>
      <c r="J85" s="16">
        <f>IF(OR(AND(J86=21,J87&lt;20),AND(J86=30,OR(J87=29,J87=28)),AND(J86&gt;21,J86-J87=2)),1,0)</f>
        <v>0</v>
      </c>
      <c r="K85" s="16">
        <f>IF(OR(AND(K86=21,K87&lt;20),AND(K86=30,OR(K87=29,K87=28)),AND(K86&gt;21,K86-K87=2)),1,0)</f>
        <v>0</v>
      </c>
      <c r="L85" s="16">
        <f>IF(OR(AND(L86=21,L87&lt;20),AND(L86=30,OR(L87=29,L87=28)),AND(L86&gt;21,L86-L87=2)),1,0)</f>
        <v>0</v>
      </c>
      <c r="M85" s="16"/>
      <c r="AK85" s="21"/>
      <c r="AL85" s="15">
        <f>IF(AM85&lt;&gt;"",VLOOKUP(AM85,AA92:AL93,12,FALSE),"")</f>
      </c>
      <c r="AM85" s="12">
        <f>IF(AK92=$G$5,AA92,IF(AK93=$G$5,AA93,""))</f>
      </c>
      <c r="AN85" s="12"/>
      <c r="AO85" s="12"/>
      <c r="AP85" s="12"/>
      <c r="AQ85" s="12"/>
      <c r="AR85" s="52"/>
      <c r="AS85" s="52"/>
      <c r="AT85" s="36"/>
      <c r="AU85" s="36"/>
      <c r="AV85" s="36"/>
      <c r="AW85" s="20">
        <f>SUM(AT86:AV86)</f>
        <v>0</v>
      </c>
      <c r="AX85" s="25">
        <f>AL85</f>
      </c>
      <c r="BI85" s="21"/>
      <c r="BU85" s="21"/>
    </row>
    <row r="86" spans="1:73" ht="15" customHeight="1">
      <c r="A86" s="16">
        <f>Setup!K34</f>
        <v>12</v>
      </c>
      <c r="B86" s="17" t="str">
        <f>IF(C86="Bye","","("&amp;A86&amp;")")</f>
        <v>(12)</v>
      </c>
      <c r="C86" s="18">
        <f>IF(AND(Setup!$B$2&gt;64,Setup!$B$2&lt;=128),IF(VLOOKUP(A86,Setup!$A$14:$B$141,2,FALSE)&lt;&gt;"",VLOOKUP(A86,Setup!$A$14:$B$141,2,FALSE),"Bye"),"")</f>
      </c>
      <c r="D86" s="18"/>
      <c r="E86" s="18"/>
      <c r="F86" s="18"/>
      <c r="G86" s="18"/>
      <c r="H86" s="50"/>
      <c r="I86" s="51"/>
      <c r="J86" s="35"/>
      <c r="K86" s="35"/>
      <c r="L86" s="35"/>
      <c r="M86" s="16">
        <f>SUM(J85:L85)</f>
        <v>0</v>
      </c>
      <c r="N86" s="16" t="str">
        <f>B86</f>
        <v>(12)</v>
      </c>
      <c r="AK86" s="21"/>
      <c r="AL86" s="12"/>
      <c r="AM86" s="12"/>
      <c r="AN86" s="12"/>
      <c r="AO86" s="12"/>
      <c r="AP86" s="12"/>
      <c r="AQ86" s="12"/>
      <c r="AR86" s="16"/>
      <c r="AS86" s="16"/>
      <c r="AT86" s="16">
        <f>IF(OR(AND(AT85=21,AT84&lt;20),AND(AT85=30,OR(AT84=29,AT84=28)),AND(AT85&gt;21,AT85-AT84=2)),1,0)</f>
        <v>0</v>
      </c>
      <c r="AU86" s="16">
        <f>IF(OR(AND(AU85=21,AU84&lt;20),AND(AU85=30,OR(AU84=29,AU84=28)),AND(AU85&gt;21,AU85-AU84=2)),1,0)</f>
        <v>0</v>
      </c>
      <c r="AV86" s="16">
        <f>IF(OR(AND(AV85=21,AV84&lt;20),AND(AV85=30,OR(AV84=29,AV84=28)),AND(AV85&gt;21,AV85-AV84=2)),1,0)</f>
        <v>0</v>
      </c>
      <c r="AW86" s="46"/>
      <c r="BI86" s="21"/>
      <c r="BU86" s="21"/>
    </row>
    <row r="87" spans="1:73" ht="15" customHeight="1">
      <c r="A87" s="16">
        <f>Setup!L34</f>
        <v>117</v>
      </c>
      <c r="B87" s="17" t="str">
        <f>IF(C87="Bye","","("&amp;A87&amp;")")</f>
        <v>(117)</v>
      </c>
      <c r="C87" s="12">
        <f>IF(AND(Setup!$B$2&gt;64,Setup!$B$2&lt;=128),IF(VLOOKUP(A87,Setup!$A$14:$B$141,2,FALSE)&lt;&gt;"",VLOOKUP(A87,Setup!$A$14:$B$141,2,FALSE),"Bye"),"")</f>
      </c>
      <c r="H87" s="52"/>
      <c r="I87" s="52"/>
      <c r="J87" s="36"/>
      <c r="K87" s="36"/>
      <c r="L87" s="36"/>
      <c r="M87" s="20">
        <f>SUM(J88:L88)</f>
        <v>0</v>
      </c>
      <c r="N87" s="16" t="str">
        <f>B87</f>
        <v>(117)</v>
      </c>
      <c r="T87" s="16"/>
      <c r="U87" s="16"/>
      <c r="V87" s="16">
        <f>IF(OR(AND(V88=21,V89&lt;20),AND(V88=30,OR(V89=29,V89=28)),AND(V88&gt;21,V88-V89=2)),1,0)</f>
        <v>0</v>
      </c>
      <c r="W87" s="16">
        <f>IF(OR(AND(W88=21,W89&lt;20),AND(W88=30,OR(W89=29,W89=28)),AND(W88&gt;21,W88-W89=2)),1,0)</f>
        <v>0</v>
      </c>
      <c r="X87" s="16">
        <f>IF(OR(AND(X88=21,X89&lt;20),AND(X88=30,OR(X89=29,X89=28)),AND(X88&gt;21,X88-X89=2)),1,0)</f>
        <v>0</v>
      </c>
      <c r="Y87" s="16"/>
      <c r="Z87" s="16"/>
      <c r="AK87" s="21"/>
      <c r="AW87" s="21"/>
      <c r="BI87" s="21"/>
      <c r="BU87" s="21"/>
    </row>
    <row r="88" spans="1:73" ht="15" customHeight="1">
      <c r="A88" s="16"/>
      <c r="B88" s="15"/>
      <c r="H88" s="16"/>
      <c r="I88" s="16"/>
      <c r="J88" s="16">
        <f>IF(OR(AND(J87=21,J86&lt;20),AND(J87=30,OR(J86=29,J86=28)),AND(J87&gt;21,J87-J86=2)),1,0)</f>
        <v>0</v>
      </c>
      <c r="K88" s="16">
        <f>IF(OR(AND(K87=21,K86&lt;20),AND(K87=30,OR(K86=29,K86=28)),AND(K87&gt;21,K87-K86=2)),1,0)</f>
        <v>0</v>
      </c>
      <c r="L88" s="16">
        <f>IF(OR(AND(L87=21,L86&lt;20),AND(L87=30,OR(L86=29,L86=28)),AND(L87&gt;21,L87-L86=2)),1,0)</f>
        <v>0</v>
      </c>
      <c r="M88" s="46"/>
      <c r="N88" s="22">
        <f>IF(O88&lt;&gt;"",VLOOKUP(O88,C86:N87,12,FALSE),"")</f>
      </c>
      <c r="O88" s="18">
        <f>IF(AND(C86="Bye",C87="Bye"),"Bye",IF(OR(M86=$G$5,C87="Bye"),C86,IF(OR(M87=$G$5,C86="Bye"),C87,"")))</f>
      </c>
      <c r="P88" s="18"/>
      <c r="Q88" s="18"/>
      <c r="R88" s="18"/>
      <c r="S88" s="18"/>
      <c r="T88" s="50"/>
      <c r="U88" s="51"/>
      <c r="V88" s="35"/>
      <c r="W88" s="35"/>
      <c r="X88" s="35"/>
      <c r="Y88" s="16">
        <f>SUM(V87:X87)</f>
        <v>0</v>
      </c>
      <c r="Z88" s="16">
        <f>N88</f>
      </c>
      <c r="AK88" s="21"/>
      <c r="AW88" s="21"/>
      <c r="BI88" s="21"/>
      <c r="BU88" s="21"/>
    </row>
    <row r="89" spans="1:73" ht="15" customHeight="1">
      <c r="A89" s="16"/>
      <c r="B89" s="15"/>
      <c r="H89" s="16"/>
      <c r="I89" s="16"/>
      <c r="J89" s="16">
        <f>IF(OR(AND(J90=21,J91&lt;20),AND(J90=30,OR(J91=29,J91=28)),AND(J90&gt;21,J90-J91=2)),1,0)</f>
        <v>0</v>
      </c>
      <c r="K89" s="16">
        <f>IF(OR(AND(K90=21,K91&lt;20),AND(K90=30,OR(K91=29,K91=28)),AND(K90&gt;21,K90-K91=2)),1,0)</f>
        <v>0</v>
      </c>
      <c r="L89" s="16">
        <f>IF(OR(AND(L90=21,L91&lt;20),AND(L90=30,OR(L91=29,L91=28)),AND(L90&gt;21,L90-L91=2)),1,0)</f>
        <v>0</v>
      </c>
      <c r="M89" s="46"/>
      <c r="N89" s="15">
        <f>IF(O89&lt;&gt;"",VLOOKUP(O89,C90:N91,12,FALSE),"")</f>
      </c>
      <c r="O89" s="12">
        <f>IF(AND(C90="Bye",C91="Bye"),"Bye",IF(OR(M90=$G$5,C91="Bye"),C90,IF(OR(M91=$G$5,C90="Bye"),C91,"")))</f>
      </c>
      <c r="T89" s="52"/>
      <c r="U89" s="52"/>
      <c r="V89" s="36"/>
      <c r="W89" s="36"/>
      <c r="X89" s="36"/>
      <c r="Y89" s="20">
        <f>SUM(V90:X90)</f>
        <v>0</v>
      </c>
      <c r="Z89" s="16">
        <f>N89</f>
      </c>
      <c r="AK89" s="21"/>
      <c r="AW89" s="21"/>
      <c r="BI89" s="21"/>
      <c r="BU89" s="21"/>
    </row>
    <row r="90" spans="1:73" ht="15" customHeight="1">
      <c r="A90" s="16">
        <f>Setup!K35</f>
        <v>53</v>
      </c>
      <c r="B90" s="17" t="str">
        <f>IF(C90="Bye","","("&amp;A90&amp;")")</f>
        <v>(53)</v>
      </c>
      <c r="C90" s="18">
        <f>IF(AND(Setup!$B$2&gt;64,Setup!$B$2&lt;=128),IF(VLOOKUP(A90,Setup!$A$14:$B$141,2,FALSE)&lt;&gt;"",VLOOKUP(A90,Setup!$A$14:$B$141,2,FALSE),"Bye"),"")</f>
      </c>
      <c r="D90" s="18"/>
      <c r="E90" s="18"/>
      <c r="F90" s="18"/>
      <c r="G90" s="18"/>
      <c r="H90" s="50"/>
      <c r="I90" s="51"/>
      <c r="J90" s="35"/>
      <c r="K90" s="35"/>
      <c r="L90" s="35"/>
      <c r="M90" s="23">
        <f>SUM(J89:L89)</f>
        <v>0</v>
      </c>
      <c r="N90" s="16" t="str">
        <f>B90</f>
        <v>(53)</v>
      </c>
      <c r="T90" s="16"/>
      <c r="U90" s="16"/>
      <c r="V90" s="16">
        <f>IF(OR(AND(V89=21,V88&lt;20),AND(V89=30,OR(V88=29,V88=28)),AND(V89&gt;21,V89-V88=2)),1,0)</f>
        <v>0</v>
      </c>
      <c r="W90" s="16">
        <f>IF(OR(AND(W89=21,W88&lt;20),AND(W89=30,OR(W88=29,W88=28)),AND(W89&gt;21,W89-W88=2)),1,0)</f>
        <v>0</v>
      </c>
      <c r="X90" s="16">
        <f>IF(OR(AND(X89=21,X88&lt;20),AND(X89=30,OR(X88=29,X88=28)),AND(X89&gt;21,X89-X88=2)),1,0)</f>
        <v>0</v>
      </c>
      <c r="Y90" s="46"/>
      <c r="AK90" s="21"/>
      <c r="AW90" s="21"/>
      <c r="AX90" s="12"/>
      <c r="BI90" s="21"/>
      <c r="BU90" s="21"/>
    </row>
    <row r="91" spans="1:73" ht="15" customHeight="1">
      <c r="A91" s="16">
        <f>Setup!L35</f>
        <v>76</v>
      </c>
      <c r="B91" s="17" t="str">
        <f>IF(C91="Bye","","("&amp;A91&amp;")")</f>
        <v>(76)</v>
      </c>
      <c r="C91" s="12">
        <f>IF(AND(Setup!$B$2&gt;64,Setup!$B$2&lt;=128),IF(VLOOKUP(A91,Setup!$A$14:$B$141,2,FALSE)&lt;&gt;"",VLOOKUP(A91,Setup!$A$14:$B$141,2,FALSE),"Bye"),"")</f>
      </c>
      <c r="H91" s="52"/>
      <c r="I91" s="52"/>
      <c r="J91" s="36"/>
      <c r="K91" s="36"/>
      <c r="L91" s="36"/>
      <c r="M91" s="24">
        <f>SUM(J92:L92)</f>
        <v>0</v>
      </c>
      <c r="N91" s="16" t="str">
        <f>B91</f>
        <v>(76)</v>
      </c>
      <c r="Y91" s="21"/>
      <c r="AF91" s="16"/>
      <c r="AG91" s="16"/>
      <c r="AH91" s="16">
        <f>IF(OR(AND(AH92=21,AH93&lt;20),AND(AH92=30,OR(AH93=29,AH93=28)),AND(AH92&gt;21,AH92-AH93=2)),1,0)</f>
        <v>0</v>
      </c>
      <c r="AI91" s="16">
        <f>IF(OR(AND(AI92=21,AI93&lt;20),AND(AI92=30,OR(AI93=29,AI93=28)),AND(AI92&gt;21,AI92-AI93=2)),1,0)</f>
        <v>0</v>
      </c>
      <c r="AJ91" s="16">
        <f>IF(OR(AND(AJ92=21,AJ93&lt;20),AND(AJ92=30,OR(AJ93=29,AJ93=28)),AND(AJ92&gt;21,AJ92-AJ93=2)),1,0)</f>
        <v>0</v>
      </c>
      <c r="AK91" s="46"/>
      <c r="AW91" s="21"/>
      <c r="AX91" s="12"/>
      <c r="BI91" s="21"/>
      <c r="BU91" s="21"/>
    </row>
    <row r="92" spans="1:73" ht="15" customHeight="1">
      <c r="A92" s="16"/>
      <c r="B92" s="15"/>
      <c r="H92" s="16"/>
      <c r="I92" s="16"/>
      <c r="J92" s="16">
        <f>IF(OR(AND(J91=21,J90&lt;20),AND(J91=30,OR(J90=29,J90=28)),AND(J91&gt;21,J91-J90=2)),1,0)</f>
        <v>0</v>
      </c>
      <c r="K92" s="16">
        <f>IF(OR(AND(K91=21,K90&lt;20),AND(K91=30,OR(K90=29,K90=28)),AND(K91&gt;21,K91-K90=2)),1,0)</f>
        <v>0</v>
      </c>
      <c r="L92" s="16">
        <f>IF(OR(AND(L91=21,L90&lt;20),AND(L91=30,OR(L90=29,L90=28)),AND(L91&gt;21,L91-L90=2)),1,0)</f>
        <v>0</v>
      </c>
      <c r="M92" s="25"/>
      <c r="N92" s="16"/>
      <c r="Y92" s="21"/>
      <c r="Z92" s="22">
        <f>IF(AA92&lt;&gt;"",VLOOKUP(AA92,O88:Z89,12,FALSE),"")</f>
      </c>
      <c r="AA92" s="18">
        <f>IF(AND(O88="Bye",O89="Bye"),"Bye",IF(OR(Y88=$G$5,O89="Bye"),O88,IF(OR(Y89=$G$5,O88="Bye"),O89,"")))</f>
      </c>
      <c r="AB92" s="18"/>
      <c r="AC92" s="18"/>
      <c r="AD92" s="18"/>
      <c r="AE92" s="18"/>
      <c r="AF92" s="50"/>
      <c r="AG92" s="51"/>
      <c r="AH92" s="35"/>
      <c r="AI92" s="35"/>
      <c r="AJ92" s="35"/>
      <c r="AK92" s="23">
        <f>SUM(AH91:AJ91)</f>
        <v>0</v>
      </c>
      <c r="AL92" s="25">
        <f>Z92</f>
      </c>
      <c r="AW92" s="21"/>
      <c r="BI92" s="21"/>
      <c r="BU92" s="21"/>
    </row>
    <row r="93" spans="1:73" ht="15" customHeight="1">
      <c r="A93" s="16"/>
      <c r="B93" s="15"/>
      <c r="H93" s="16"/>
      <c r="I93" s="16"/>
      <c r="J93" s="16">
        <f>IF(OR(AND(J94=21,J95&lt;20),AND(J94=30,OR(J95=29,J95=28)),AND(J94&gt;21,J94-J95=2)),1,0)</f>
        <v>0</v>
      </c>
      <c r="K93" s="16">
        <f>IF(OR(AND(K94=21,K95&lt;20),AND(K94=30,OR(K95=29,K95=28)),AND(K94&gt;21,K94-K95=2)),1,0)</f>
        <v>0</v>
      </c>
      <c r="L93" s="16">
        <f>IF(OR(AND(L94=21,L95&lt;20),AND(L94=30,OR(L95=29,L95=28)),AND(L94&gt;21,L94-L95=2)),1,0)</f>
        <v>0</v>
      </c>
      <c r="M93" s="16"/>
      <c r="N93" s="11"/>
      <c r="Y93" s="21"/>
      <c r="Z93" s="15">
        <f>IF(AA93&lt;&gt;"",VLOOKUP(AA93,O96:Z97,12,FALSE),"")</f>
      </c>
      <c r="AA93" s="12">
        <f>IF(AND(O96="Bye",O97="Bye"),"Bye",IF(OR(O97="Bye",Y96=$G$5),O96,IF(OR(Y97=$G$5,O96="Bye"),O97,"")))</f>
      </c>
      <c r="AF93" s="52"/>
      <c r="AG93" s="52"/>
      <c r="AH93" s="36"/>
      <c r="AI93" s="36"/>
      <c r="AJ93" s="36"/>
      <c r="AK93" s="24">
        <f>SUM(AH94:AJ94)</f>
        <v>0</v>
      </c>
      <c r="AL93" s="25">
        <f>Z93</f>
      </c>
      <c r="AW93" s="21"/>
      <c r="BI93" s="21"/>
      <c r="BU93" s="21"/>
    </row>
    <row r="94" spans="1:73" ht="15" customHeight="1">
      <c r="A94" s="16">
        <f>Setup!K36</f>
        <v>21</v>
      </c>
      <c r="B94" s="17" t="str">
        <f>IF(C94="Bye","","("&amp;A94&amp;")")</f>
        <v>(21)</v>
      </c>
      <c r="C94" s="18">
        <f>IF(AND(Setup!$B$2&gt;64,Setup!$B$2&lt;=128),IF(VLOOKUP(A94,Setup!$A$14:$B$141,2,FALSE)&lt;&gt;"",VLOOKUP(A94,Setup!$A$14:$B$141,2,FALSE),"Bye"),"")</f>
      </c>
      <c r="D94" s="18"/>
      <c r="E94" s="18"/>
      <c r="F94" s="18"/>
      <c r="G94" s="18"/>
      <c r="H94" s="50"/>
      <c r="I94" s="51"/>
      <c r="J94" s="35"/>
      <c r="K94" s="35"/>
      <c r="L94" s="35"/>
      <c r="M94" s="16">
        <f>SUM(J93:L93)</f>
        <v>0</v>
      </c>
      <c r="N94" s="16" t="str">
        <f>B94</f>
        <v>(21)</v>
      </c>
      <c r="Y94" s="21"/>
      <c r="AF94" s="16"/>
      <c r="AG94" s="16"/>
      <c r="AH94" s="16">
        <f>IF(OR(AND(AH93=21,AH92&lt;20),AND(AH93=30,OR(AH92=29,AH92=28)),AND(AH93&gt;21,AH93-AH92=2)),1,0)</f>
        <v>0</v>
      </c>
      <c r="AI94" s="16">
        <f>IF(OR(AND(AI93=21,AI92&lt;20),AND(AI93=30,OR(AI92=29,AI92=28)),AND(AI93&gt;21,AI93-AI92=2)),1,0)</f>
        <v>0</v>
      </c>
      <c r="AJ94" s="16">
        <f>IF(OR(AND(AJ93=21,AJ92&lt;20),AND(AJ93=30,OR(AJ92=29,AJ92=28)),AND(AJ93&gt;21,AJ93-AJ92=2)),1,0)</f>
        <v>0</v>
      </c>
      <c r="AK94" s="25"/>
      <c r="AW94" s="21"/>
      <c r="BI94" s="21"/>
      <c r="BU94" s="21"/>
    </row>
    <row r="95" spans="1:73" ht="15" customHeight="1">
      <c r="A95" s="16">
        <f>Setup!L36</f>
        <v>108</v>
      </c>
      <c r="B95" s="17" t="str">
        <f>IF(C95="Bye","","("&amp;A95&amp;")")</f>
        <v>(108)</v>
      </c>
      <c r="C95" s="12">
        <f>IF(AND(Setup!$B$2&gt;64,Setup!$B$2&lt;=128),IF(VLOOKUP(A95,Setup!$A$14:$B$141,2,FALSE)&lt;&gt;"",VLOOKUP(A95,Setup!$A$14:$B$141,2,FALSE),"Bye"),"")</f>
      </c>
      <c r="H95" s="52"/>
      <c r="I95" s="52"/>
      <c r="J95" s="36"/>
      <c r="K95" s="36"/>
      <c r="L95" s="36"/>
      <c r="M95" s="20">
        <f>SUM(J96:L96)</f>
        <v>0</v>
      </c>
      <c r="N95" s="16" t="str">
        <f>B95</f>
        <v>(108)</v>
      </c>
      <c r="T95" s="16"/>
      <c r="U95" s="16"/>
      <c r="V95" s="16">
        <f>IF(OR(AND(V96=21,V97&lt;20),AND(V96=30,OR(V97=29,V97=28)),AND(V96&gt;21,V96-V97=2)),1,0)</f>
        <v>0</v>
      </c>
      <c r="W95" s="16">
        <f>IF(OR(AND(W96=21,W97&lt;20),AND(W96=30,OR(W97=29,W97=28)),AND(W96&gt;21,W96-W97=2)),1,0)</f>
        <v>0</v>
      </c>
      <c r="X95" s="16">
        <f>IF(OR(AND(X96=21,X97&lt;20),AND(X96=30,OR(X97=29,X97=28)),AND(X96&gt;21,X96-X97=2)),1,0)</f>
        <v>0</v>
      </c>
      <c r="Y95" s="46"/>
      <c r="AK95" s="11"/>
      <c r="AW95" s="21"/>
      <c r="BI95" s="21"/>
      <c r="BU95" s="21"/>
    </row>
    <row r="96" spans="1:73" ht="15" customHeight="1">
      <c r="A96" s="16"/>
      <c r="B96" s="15"/>
      <c r="H96" s="16"/>
      <c r="I96" s="16"/>
      <c r="J96" s="16">
        <f>IF(OR(AND(J95=21,J94&lt;20),AND(J95=30,OR(J94=29,J94=28)),AND(J95&gt;21,J95-J94=2)),1,0)</f>
        <v>0</v>
      </c>
      <c r="K96" s="16">
        <f>IF(OR(AND(K95=21,K94&lt;20),AND(K95=30,OR(K94=29,K94=28)),AND(K95&gt;21,K95-K94=2)),1,0)</f>
        <v>0</v>
      </c>
      <c r="L96" s="16">
        <f>IF(OR(AND(L95=21,L94&lt;20),AND(L95=30,OR(L94=29,L94=28)),AND(L95&gt;21,L95-L94=2)),1,0)</f>
        <v>0</v>
      </c>
      <c r="M96" s="46"/>
      <c r="N96" s="22">
        <f>IF(O96&lt;&gt;"",VLOOKUP(O96,C94:N95,12,FALSE),"")</f>
      </c>
      <c r="O96" s="18">
        <f>IF(AND(C94="Bye",C95="Bye"),"Bye",IF(OR(M94=$G$5,C95="Bye"),C94,IF(OR(M95=$G$5,C94="Bye"),C95,"")))</f>
      </c>
      <c r="P96" s="18"/>
      <c r="Q96" s="18"/>
      <c r="R96" s="18"/>
      <c r="S96" s="18"/>
      <c r="T96" s="50"/>
      <c r="U96" s="51"/>
      <c r="V96" s="35"/>
      <c r="W96" s="35"/>
      <c r="X96" s="35"/>
      <c r="Y96" s="23">
        <f>SUM(V95:X95)</f>
        <v>0</v>
      </c>
      <c r="Z96" s="16">
        <f>N96</f>
      </c>
      <c r="AK96" s="11"/>
      <c r="AW96" s="21"/>
      <c r="BI96" s="21"/>
      <c r="BU96" s="21"/>
    </row>
    <row r="97" spans="1:73" ht="15" customHeight="1">
      <c r="A97" s="16"/>
      <c r="B97" s="15"/>
      <c r="H97" s="16"/>
      <c r="I97" s="16"/>
      <c r="J97" s="16">
        <f>IF(OR(AND(J98=21,J99&lt;20),AND(J98=30,OR(J99=29,J99=28)),AND(J98&gt;21,J98-J99=2)),1,0)</f>
        <v>0</v>
      </c>
      <c r="K97" s="16">
        <f>IF(OR(AND(K98=21,K99&lt;20),AND(K98=30,OR(K99=29,K99=28)),AND(K98&gt;21,K98-K99=2)),1,0)</f>
        <v>0</v>
      </c>
      <c r="L97" s="16">
        <f>IF(OR(AND(L98=21,L99&lt;20),AND(L98=30,OR(L99=29,L99=28)),AND(L98&gt;21,L98-L99=2)),1,0)</f>
        <v>0</v>
      </c>
      <c r="M97" s="46"/>
      <c r="N97" s="15">
        <f>IF(O97&lt;&gt;"",VLOOKUP(O97,C98:N99,12,FALSE),"")</f>
      </c>
      <c r="O97" s="12">
        <f>IF(AND(C98="Bye",C99="Bye"),"Bye",IF(OR(M98=$G$5,C99="Bye"),C98,IF(OR(M99=$G$5,C98="Bye"),C99,"")))</f>
      </c>
      <c r="T97" s="52"/>
      <c r="U97" s="52"/>
      <c r="V97" s="36"/>
      <c r="W97" s="36"/>
      <c r="X97" s="36"/>
      <c r="Y97" s="24">
        <f>SUM(V98:X98)</f>
        <v>0</v>
      </c>
      <c r="Z97" s="16">
        <f>N97</f>
      </c>
      <c r="AK97" s="11"/>
      <c r="AM97" s="45"/>
      <c r="AN97" s="45"/>
      <c r="AO97" s="45"/>
      <c r="AP97" s="45"/>
      <c r="AQ97" s="45"/>
      <c r="AR97" s="45"/>
      <c r="AS97" s="45"/>
      <c r="AT97" s="45"/>
      <c r="AU97" s="45"/>
      <c r="AV97" s="45"/>
      <c r="AW97" s="21"/>
      <c r="BI97" s="21"/>
      <c r="BU97" s="21"/>
    </row>
    <row r="98" spans="1:73" ht="15" customHeight="1">
      <c r="A98" s="16">
        <f>Setup!K37</f>
        <v>44</v>
      </c>
      <c r="B98" s="17" t="str">
        <f>IF(C98="Bye","","("&amp;A98&amp;")")</f>
        <v>(44)</v>
      </c>
      <c r="C98" s="18">
        <f>IF(AND(Setup!$B$2&gt;64,Setup!$B$2&lt;=128),IF(VLOOKUP(A98,Setup!$A$14:$B$141,2,FALSE)&lt;&gt;"",VLOOKUP(A98,Setup!$A$14:$B$141,2,FALSE),"Bye"),"")</f>
      </c>
      <c r="D98" s="18"/>
      <c r="E98" s="18"/>
      <c r="F98" s="18"/>
      <c r="G98" s="18"/>
      <c r="H98" s="50"/>
      <c r="I98" s="51"/>
      <c r="J98" s="35"/>
      <c r="K98" s="35"/>
      <c r="L98" s="35"/>
      <c r="M98" s="23">
        <f>SUM(J97:L97)</f>
        <v>0</v>
      </c>
      <c r="N98" s="16" t="str">
        <f>B98</f>
        <v>(44)</v>
      </c>
      <c r="T98" s="16"/>
      <c r="U98" s="16"/>
      <c r="V98" s="16">
        <f>IF(OR(AND(V97=21,V96&lt;20),AND(V97=30,OR(V96=29,V96=28)),AND(V97&gt;21,V97-V96=2)),1,0)</f>
        <v>0</v>
      </c>
      <c r="W98" s="16">
        <f>IF(OR(AND(W97=21,W96&lt;20),AND(W97=30,OR(W96=29,W96=28)),AND(W97&gt;21,W97-W96=2)),1,0)</f>
        <v>0</v>
      </c>
      <c r="X98" s="16">
        <f>IF(OR(AND(X97=21,X96&lt;20),AND(X97=30,OR(X96=29,X96=28)),AND(X97&gt;21,X97-X96=2)),1,0)</f>
        <v>0</v>
      </c>
      <c r="Y98" s="25"/>
      <c r="AK98" s="11"/>
      <c r="AM98" s="43"/>
      <c r="AN98" s="43"/>
      <c r="AO98" s="43"/>
      <c r="AP98" s="43"/>
      <c r="AQ98" s="44"/>
      <c r="AR98" s="44"/>
      <c r="AS98" s="44"/>
      <c r="AT98" s="44"/>
      <c r="AU98" s="44"/>
      <c r="AV98" s="19"/>
      <c r="AW98" s="21"/>
      <c r="BI98" s="21"/>
      <c r="BU98" s="21"/>
    </row>
    <row r="99" spans="1:73" ht="15" customHeight="1">
      <c r="A99" s="16">
        <f>Setup!L37</f>
        <v>85</v>
      </c>
      <c r="B99" s="17" t="str">
        <f>IF(C99="Bye","","("&amp;A99&amp;")")</f>
        <v>(85)</v>
      </c>
      <c r="C99" s="12">
        <f>IF(AND(Setup!$B$2&gt;64,Setup!$B$2&lt;=128),IF(VLOOKUP(A99,Setup!$A$14:$B$141,2,FALSE)&lt;&gt;"",VLOOKUP(A99,Setup!$A$14:$B$141,2,FALSE),"Bye"),"")</f>
      </c>
      <c r="H99" s="52"/>
      <c r="I99" s="52"/>
      <c r="J99" s="36"/>
      <c r="K99" s="36"/>
      <c r="L99" s="36"/>
      <c r="M99" s="24">
        <f>SUM(J100:L100)</f>
        <v>0</v>
      </c>
      <c r="N99" s="16" t="str">
        <f>B99</f>
        <v>(85)</v>
      </c>
      <c r="Y99" s="11"/>
      <c r="Z99" s="11"/>
      <c r="AK99" s="11"/>
      <c r="AM99" s="43"/>
      <c r="AN99" s="45"/>
      <c r="AO99" s="45"/>
      <c r="AP99" s="45"/>
      <c r="AQ99" s="45"/>
      <c r="AR99" s="45"/>
      <c r="AS99" s="45"/>
      <c r="AT99" s="45"/>
      <c r="AU99" s="45"/>
      <c r="AW99" s="21"/>
      <c r="AX99" s="16"/>
      <c r="AY99" s="16"/>
      <c r="AZ99" s="16"/>
      <c r="BA99" s="16"/>
      <c r="BB99" s="16"/>
      <c r="BC99" s="16"/>
      <c r="BD99" s="16"/>
      <c r="BE99" s="16"/>
      <c r="BF99" s="16">
        <f>IF(OR(AND(BF100=21,BF101&lt;20),AND(BF100=30,OR(BF101=29,BF101=28)),AND(BF100&gt;21,BF100-BF101=2)),1,0)</f>
        <v>0</v>
      </c>
      <c r="BG99" s="16">
        <f>IF(OR(AND(BG100=21,BG101&lt;20),AND(BG100=30,OR(BG101=29,BG101=28)),AND(BG100&gt;21,BG100-BG101=2)),1,0)</f>
        <v>0</v>
      </c>
      <c r="BH99" s="16">
        <f>IF(OR(AND(BH100=21,BH101&lt;20),AND(BH100=30,OR(BH101=29,BH101=28)),AND(BH100&gt;21,BH100-BH101=2)),1,0)</f>
        <v>0</v>
      </c>
      <c r="BI99" s="46"/>
      <c r="BJ99" s="25"/>
      <c r="BU99" s="21"/>
    </row>
    <row r="100" spans="1:73" ht="15" customHeight="1">
      <c r="A100" s="16"/>
      <c r="B100" s="15"/>
      <c r="H100" s="16"/>
      <c r="I100" s="16"/>
      <c r="J100" s="16">
        <f>IF(OR(AND(J99=21,J98&lt;20),AND(J99=30,OR(J98=29,J98=28)),AND(J99&gt;21,J99-J98=2)),1,0)</f>
        <v>0</v>
      </c>
      <c r="K100" s="16">
        <f>IF(OR(AND(K99=21,K98&lt;20),AND(K99=30,OR(K98=29,K98=28)),AND(K99&gt;21,K99-K98=2)),1,0)</f>
        <v>0</v>
      </c>
      <c r="L100" s="16">
        <f>IF(OR(AND(L99=21,L98&lt;20),AND(L99=30,OR(L98=29,L98=28)),AND(L99&gt;21,L99-L98=2)),1,0)</f>
        <v>0</v>
      </c>
      <c r="M100" s="25"/>
      <c r="Y100" s="11"/>
      <c r="Z100" s="11"/>
      <c r="AK100" s="11"/>
      <c r="AM100" s="43"/>
      <c r="AN100" s="43"/>
      <c r="AO100" s="43"/>
      <c r="AP100" s="43"/>
      <c r="AQ100" s="43"/>
      <c r="AR100" s="43"/>
      <c r="AS100" s="43"/>
      <c r="AT100" s="43"/>
      <c r="AU100" s="43"/>
      <c r="AW100" s="21"/>
      <c r="AX100" s="22">
        <f>IF(AY100&lt;&gt;"",VLOOKUP(AY100,AM84:AX85,12,FALSE),"")</f>
      </c>
      <c r="AY100" s="18">
        <f>IF(AW84=$G$5,AM84,IF(AW85=$G$5,AM85,""))</f>
      </c>
      <c r="AZ100" s="18"/>
      <c r="BA100" s="18"/>
      <c r="BB100" s="18"/>
      <c r="BC100" s="18"/>
      <c r="BD100" s="50"/>
      <c r="BE100" s="51"/>
      <c r="BF100" s="35"/>
      <c r="BG100" s="35"/>
      <c r="BH100" s="35"/>
      <c r="BI100" s="23">
        <f>SUM(BF99:BH99)</f>
        <v>0</v>
      </c>
      <c r="BJ100" s="25">
        <f>AX100</f>
      </c>
      <c r="BU100" s="21"/>
    </row>
    <row r="101" spans="1:73" ht="15" customHeight="1">
      <c r="A101" s="16"/>
      <c r="B101" s="15"/>
      <c r="H101" s="16"/>
      <c r="I101" s="16"/>
      <c r="J101" s="16">
        <f>IF(OR(AND(J102=21,J103&lt;20),AND(J102=30,OR(J103=29,J103=28)),AND(J102&gt;21,J102-J103=2)),1,0)</f>
        <v>0</v>
      </c>
      <c r="K101" s="16">
        <f>IF(OR(AND(K102=21,K103&lt;20),AND(K102=30,OR(K103=29,K103=28)),AND(K102&gt;21,K102-K103=2)),1,0)</f>
        <v>0</v>
      </c>
      <c r="L101" s="16">
        <f>IF(OR(AND(L102=21,L103&lt;20),AND(L102=30,OR(L103=29,L103=28)),AND(L102&gt;21,L102-L103=2)),1,0)</f>
        <v>0</v>
      </c>
      <c r="M101" s="16"/>
      <c r="N101" s="11"/>
      <c r="Y101" s="11"/>
      <c r="Z101" s="11"/>
      <c r="AK101" s="11"/>
      <c r="AW101" s="21"/>
      <c r="AX101" s="15">
        <f>IF(AY101&lt;&gt;"",VLOOKUP(AY101,AM116:AX117,12,FALSE),"")</f>
      </c>
      <c r="AY101" s="12">
        <f>IF(AW116=$G$5,AM116,IF(AW117=$G$5,AM117,""))</f>
      </c>
      <c r="AZ101" s="12"/>
      <c r="BA101" s="12"/>
      <c r="BB101" s="12"/>
      <c r="BC101" s="12"/>
      <c r="BD101" s="52"/>
      <c r="BE101" s="52"/>
      <c r="BF101" s="36"/>
      <c r="BG101" s="36"/>
      <c r="BH101" s="36"/>
      <c r="BI101" s="24">
        <f>SUM(BF102:BH102)</f>
        <v>0</v>
      </c>
      <c r="BJ101" s="25">
        <f>AX101</f>
      </c>
      <c r="BU101" s="21"/>
    </row>
    <row r="102" spans="1:73" ht="15" customHeight="1">
      <c r="A102" s="16">
        <f>Setup!K38</f>
        <v>13</v>
      </c>
      <c r="B102" s="17" t="str">
        <f>IF(C102="Bye","","("&amp;A102&amp;")")</f>
        <v>(13)</v>
      </c>
      <c r="C102" s="18">
        <f>IF(AND(Setup!$B$2&gt;64,Setup!$B$2&lt;=128),IF(VLOOKUP(A102,Setup!$A$14:$B$141,2,FALSE)&lt;&gt;"",VLOOKUP(A102,Setup!$A$14:$B$141,2,FALSE),"Bye"),"")</f>
      </c>
      <c r="D102" s="18"/>
      <c r="E102" s="18"/>
      <c r="F102" s="18"/>
      <c r="G102" s="18"/>
      <c r="H102" s="50"/>
      <c r="I102" s="51"/>
      <c r="J102" s="35"/>
      <c r="K102" s="35"/>
      <c r="L102" s="35"/>
      <c r="M102" s="16">
        <f>SUM(J101:L101)</f>
        <v>0</v>
      </c>
      <c r="N102" s="16" t="str">
        <f>B102</f>
        <v>(13)</v>
      </c>
      <c r="AW102" s="21"/>
      <c r="AX102" s="12"/>
      <c r="AY102" s="12"/>
      <c r="AZ102" s="12"/>
      <c r="BA102" s="12"/>
      <c r="BB102" s="12"/>
      <c r="BC102" s="12"/>
      <c r="BD102" s="16"/>
      <c r="BE102" s="16"/>
      <c r="BF102" s="16">
        <f>IF(OR(AND(BF101=21,BF100&lt;20),AND(BF101=30,OR(BF100=29,BF100=28)),AND(BF101&gt;21,BF101-BF100=2)),1,0)</f>
        <v>0</v>
      </c>
      <c r="BG102" s="16">
        <f>IF(OR(AND(BG101=21,BG100&lt;20),AND(BG101=30,OR(BG100=29,BG100=28)),AND(BG101&gt;21,BG101-BG100=2)),1,0)</f>
        <v>0</v>
      </c>
      <c r="BH102" s="16">
        <f>IF(OR(AND(BH101=21,BH100&lt;20),AND(BH101=30,OR(BH100=29,BH100=28)),AND(BH101&gt;21,BH101-BH100=2)),1,0)</f>
        <v>0</v>
      </c>
      <c r="BI102" s="25"/>
      <c r="BU102" s="21"/>
    </row>
    <row r="103" spans="1:73" ht="15" customHeight="1">
      <c r="A103" s="16">
        <f>Setup!L38</f>
        <v>116</v>
      </c>
      <c r="B103" s="17" t="str">
        <f>IF(C103="Bye","","("&amp;A103&amp;")")</f>
        <v>(116)</v>
      </c>
      <c r="C103" s="12">
        <f>IF(AND(Setup!$B$2&gt;64,Setup!$B$2&lt;=128),IF(VLOOKUP(A103,Setup!$A$14:$B$141,2,FALSE)&lt;&gt;"",VLOOKUP(A103,Setup!$A$14:$B$141,2,FALSE),"Bye"),"")</f>
      </c>
      <c r="H103" s="52"/>
      <c r="I103" s="52"/>
      <c r="J103" s="36"/>
      <c r="K103" s="36"/>
      <c r="L103" s="36"/>
      <c r="M103" s="20">
        <f>SUM(J104:L104)</f>
        <v>0</v>
      </c>
      <c r="N103" s="16" t="str">
        <f>B103</f>
        <v>(116)</v>
      </c>
      <c r="T103" s="16"/>
      <c r="U103" s="16"/>
      <c r="V103" s="16">
        <f>IF(OR(AND(V104=21,V105&lt;20),AND(V104=30,OR(V105=29,V105=28)),AND(V104&gt;21,V104-V105=2)),1,0)</f>
        <v>0</v>
      </c>
      <c r="W103" s="16">
        <f>IF(OR(AND(W104=21,W105&lt;20),AND(W104=30,OR(W105=29,W105=28)),AND(W104&gt;21,W104-W105=2)),1,0)</f>
        <v>0</v>
      </c>
      <c r="X103" s="16">
        <f>IF(OR(AND(X104=21,X105&lt;20),AND(X104=30,OR(X105=29,X105=28)),AND(X104&gt;21,X104-X105=2)),1,0)</f>
        <v>0</v>
      </c>
      <c r="Y103" s="16"/>
      <c r="Z103" s="16"/>
      <c r="AW103" s="21"/>
      <c r="BC103" s="19"/>
      <c r="BD103" s="19"/>
      <c r="BE103" s="19"/>
      <c r="BF103" s="19"/>
      <c r="BG103" s="19"/>
      <c r="BH103" s="19"/>
      <c r="BU103" s="21"/>
    </row>
    <row r="104" spans="1:73" ht="15" customHeight="1">
      <c r="A104" s="16"/>
      <c r="B104" s="15"/>
      <c r="H104" s="16"/>
      <c r="I104" s="16"/>
      <c r="J104" s="16">
        <f>IF(OR(AND(J103=21,J102&lt;20),AND(J103=30,OR(J102=29,J102=28)),AND(J103&gt;21,J103-J102=2)),1,0)</f>
        <v>0</v>
      </c>
      <c r="K104" s="16">
        <f>IF(OR(AND(K103=21,K102&lt;20),AND(K103=30,OR(K102=29,K102=28)),AND(K103&gt;21,K103-K102=2)),1,0)</f>
        <v>0</v>
      </c>
      <c r="L104" s="16">
        <f>IF(OR(AND(L103=21,L102&lt;20),AND(L103=30,OR(L102=29,L102=28)),AND(L103&gt;21,L103-L102=2)),1,0)</f>
        <v>0</v>
      </c>
      <c r="M104" s="46"/>
      <c r="N104" s="22">
        <f>IF(O104&lt;&gt;"",VLOOKUP(O104,C102:N103,12,FALSE),"")</f>
      </c>
      <c r="O104" s="18">
        <f>IF(AND(C102="Bye",C103="Bye"),"Bye",IF(OR(M102=$G$5,C103="Bye"),C102,IF(OR(M103=$G$5,C102="Bye"),C103,"")))</f>
      </c>
      <c r="P104" s="18"/>
      <c r="Q104" s="18"/>
      <c r="R104" s="18"/>
      <c r="S104" s="18"/>
      <c r="T104" s="50"/>
      <c r="U104" s="51"/>
      <c r="V104" s="35"/>
      <c r="W104" s="35"/>
      <c r="X104" s="35"/>
      <c r="Y104" s="16">
        <f>SUM(V103:X103)</f>
        <v>0</v>
      </c>
      <c r="Z104" s="16">
        <f>N104</f>
      </c>
      <c r="AW104" s="21"/>
      <c r="BC104" s="19"/>
      <c r="BD104" s="19"/>
      <c r="BE104" s="19"/>
      <c r="BF104" s="19"/>
      <c r="BG104" s="19"/>
      <c r="BH104" s="19"/>
      <c r="BU104" s="21"/>
    </row>
    <row r="105" spans="1:73" ht="15" customHeight="1">
      <c r="A105" s="16"/>
      <c r="B105" s="15"/>
      <c r="H105" s="16"/>
      <c r="I105" s="16"/>
      <c r="J105" s="16">
        <f>IF(OR(AND(J106=21,J107&lt;20),AND(J106=30,OR(J107=29,J107=28)),AND(J106&gt;21,J106-J107=2)),1,0)</f>
        <v>0</v>
      </c>
      <c r="K105" s="16">
        <f>IF(OR(AND(K106=21,K107&lt;20),AND(K106=30,OR(K107=29,K107=28)),AND(K106&gt;21,K106-K107=2)),1,0)</f>
        <v>0</v>
      </c>
      <c r="L105" s="16">
        <f>IF(OR(AND(L106=21,L107&lt;20),AND(L106=30,OR(L107=29,L107=28)),AND(L106&gt;21,L106-L107=2)),1,0)</f>
        <v>0</v>
      </c>
      <c r="M105" s="46"/>
      <c r="N105" s="15">
        <f>IF(O105&lt;&gt;"",VLOOKUP(O105,C106:N107,12,FALSE),"")</f>
      </c>
      <c r="O105" s="12">
        <f>IF(AND(C106="Bye",C107="Bye"),"Bye",IF(OR(M106=$G$5,C107="Bye"),C106,IF(OR(M107=$G$5,C106="Bye"),C107,"")))</f>
      </c>
      <c r="T105" s="52"/>
      <c r="U105" s="52"/>
      <c r="V105" s="36"/>
      <c r="W105" s="36"/>
      <c r="X105" s="36"/>
      <c r="Y105" s="20">
        <f>SUM(V106:X106)</f>
        <v>0</v>
      </c>
      <c r="Z105" s="16">
        <f>N105</f>
      </c>
      <c r="AW105" s="21"/>
      <c r="BU105" s="21"/>
    </row>
    <row r="106" spans="1:73" ht="15" customHeight="1">
      <c r="A106" s="16">
        <f>Setup!K39</f>
        <v>52</v>
      </c>
      <c r="B106" s="17" t="str">
        <f>IF(C106="Bye","","("&amp;A106&amp;")")</f>
        <v>(52)</v>
      </c>
      <c r="C106" s="18">
        <f>IF(AND(Setup!$B$2&gt;64,Setup!$B$2&lt;=128),IF(VLOOKUP(A106,Setup!$A$14:$B$141,2,FALSE)&lt;&gt;"",VLOOKUP(A106,Setup!$A$14:$B$141,2,FALSE),"Bye"),"")</f>
      </c>
      <c r="D106" s="18"/>
      <c r="E106" s="18"/>
      <c r="F106" s="18"/>
      <c r="G106" s="18"/>
      <c r="H106" s="50"/>
      <c r="I106" s="51"/>
      <c r="J106" s="35"/>
      <c r="K106" s="35"/>
      <c r="L106" s="35"/>
      <c r="M106" s="23">
        <f>SUM(J105:L105)</f>
        <v>0</v>
      </c>
      <c r="N106" s="16" t="str">
        <f>B106</f>
        <v>(52)</v>
      </c>
      <c r="T106" s="16"/>
      <c r="U106" s="16"/>
      <c r="V106" s="16">
        <f>IF(OR(AND(V105=21,V104&lt;20),AND(V105=30,OR(V104=29,V104=28)),AND(V105&gt;21,V105-V104=2)),1,0)</f>
        <v>0</v>
      </c>
      <c r="W106" s="16">
        <f>IF(OR(AND(W105=21,W104&lt;20),AND(W105=30,OR(W104=29,W104=28)),AND(W105&gt;21,W105-W104=2)),1,0)</f>
        <v>0</v>
      </c>
      <c r="X106" s="16">
        <f>IF(OR(AND(X105=21,X104&lt;20),AND(X105=30,OR(X104=29,X104=28)),AND(X105&gt;21,X105-X104=2)),1,0)</f>
        <v>0</v>
      </c>
      <c r="Y106" s="46"/>
      <c r="AW106" s="21"/>
      <c r="BU106" s="21"/>
    </row>
    <row r="107" spans="1:73" ht="15" customHeight="1">
      <c r="A107" s="16">
        <f>Setup!L39</f>
        <v>77</v>
      </c>
      <c r="B107" s="17" t="str">
        <f>IF(C107="Bye","","("&amp;A107&amp;")")</f>
        <v>(77)</v>
      </c>
      <c r="C107" s="12">
        <f>IF(AND(Setup!$B$2&gt;64,Setup!$B$2&lt;=128),IF(VLOOKUP(A107,Setup!$A$14:$B$141,2,FALSE)&lt;&gt;"",VLOOKUP(A107,Setup!$A$14:$B$141,2,FALSE),"Bye"),"")</f>
      </c>
      <c r="H107" s="52"/>
      <c r="I107" s="52"/>
      <c r="J107" s="36"/>
      <c r="K107" s="36"/>
      <c r="L107" s="36"/>
      <c r="M107" s="24">
        <f>SUM(J108:L108)</f>
        <v>0</v>
      </c>
      <c r="N107" s="16" t="str">
        <f>B107</f>
        <v>(77)</v>
      </c>
      <c r="Y107" s="21"/>
      <c r="AF107" s="16"/>
      <c r="AG107" s="16"/>
      <c r="AH107" s="16">
        <f>IF(OR(AND(AH108=21,AH109&lt;20),AND(AH108=30,OR(AH109=29,AH109=28)),AND(AH108&gt;21,AH108-AH109=2)),1,0)</f>
        <v>0</v>
      </c>
      <c r="AI107" s="16">
        <f>IF(OR(AND(AI108=21,AI109&lt;20),AND(AI108=30,OR(AI109=29,AI109=28)),AND(AI108&gt;21,AI108-AI109=2)),1,0)</f>
        <v>0</v>
      </c>
      <c r="AJ107" s="16">
        <f>IF(OR(AND(AJ108=21,AJ109&lt;20),AND(AJ108=30,OR(AJ109=29,AJ109=28)),AND(AJ108&gt;21,AJ108-AJ109=2)),1,0)</f>
        <v>0</v>
      </c>
      <c r="AK107" s="16"/>
      <c r="AW107" s="21"/>
      <c r="BU107" s="21"/>
    </row>
    <row r="108" spans="1:73" ht="15" customHeight="1">
      <c r="A108" s="16"/>
      <c r="B108" s="15"/>
      <c r="H108" s="16"/>
      <c r="I108" s="16"/>
      <c r="J108" s="16">
        <f>IF(OR(AND(J107=21,J106&lt;20),AND(J107=30,OR(J106=29,J106=28)),AND(J107&gt;21,J107-J106=2)),1,0)</f>
        <v>0</v>
      </c>
      <c r="K108" s="16">
        <f>IF(OR(AND(K107=21,K106&lt;20),AND(K107=30,OR(K106=29,K106=28)),AND(K107&gt;21,K107-K106=2)),1,0)</f>
        <v>0</v>
      </c>
      <c r="L108" s="16">
        <f>IF(OR(AND(L107=21,L106&lt;20),AND(L107=30,OR(L106=29,L106=28)),AND(L107&gt;21,L107-L106=2)),1,0)</f>
        <v>0</v>
      </c>
      <c r="M108" s="25"/>
      <c r="N108" s="16"/>
      <c r="Y108" s="21"/>
      <c r="Z108" s="22">
        <f>IF(AA108&lt;&gt;"",VLOOKUP(AA108,O104:Z105,12,FALSE),"")</f>
      </c>
      <c r="AA108" s="18">
        <f>IF(AND(O104="Bye",O105="Bye"),"Bye",IF(OR(Y104=$G$5,O105="Bye"),O104,IF(OR(Y105=$G$5,O104="Bye"),O105,"")))</f>
      </c>
      <c r="AB108" s="18"/>
      <c r="AC108" s="18"/>
      <c r="AD108" s="18"/>
      <c r="AE108" s="18"/>
      <c r="AF108" s="50"/>
      <c r="AG108" s="51"/>
      <c r="AH108" s="35"/>
      <c r="AI108" s="35"/>
      <c r="AJ108" s="35"/>
      <c r="AK108" s="16">
        <f>SUM(AH107:AJ107)</f>
        <v>0</v>
      </c>
      <c r="AL108" s="25">
        <f>Z108</f>
      </c>
      <c r="AW108" s="21"/>
      <c r="BU108" s="21"/>
    </row>
    <row r="109" spans="1:73" ht="15" customHeight="1">
      <c r="A109" s="16"/>
      <c r="B109" s="15"/>
      <c r="H109" s="16"/>
      <c r="I109" s="16"/>
      <c r="J109" s="16">
        <f>IF(OR(AND(J110=21,J111&lt;20),AND(J110=30,OR(J111=29,J111=28)),AND(J110&gt;21,J110-J111=2)),1,0)</f>
        <v>0</v>
      </c>
      <c r="K109" s="16">
        <f>IF(OR(AND(K110=21,K111&lt;20),AND(K110=30,OR(K111=29,K111=28)),AND(K110&gt;21,K110-K111=2)),1,0)</f>
        <v>0</v>
      </c>
      <c r="L109" s="16">
        <f>IF(OR(AND(L110=21,L111&lt;20),AND(L110=30,OR(L111=29,L111=28)),AND(L110&gt;21,L110-L111=2)),1,0)</f>
        <v>0</v>
      </c>
      <c r="M109" s="16"/>
      <c r="N109" s="11"/>
      <c r="Y109" s="21"/>
      <c r="Z109" s="15">
        <f>IF(AA109&lt;&gt;"",VLOOKUP(AA109,O112:Z113,12,FALSE),"")</f>
      </c>
      <c r="AA109" s="12">
        <f>IF(AND(O112="Bye",O113="Bye"),"Bye",IF(OR(O113="Bye",Y112=$G$5),O112,IF(OR(Y113=$G$5,O112="Bye"),O113,"")))</f>
      </c>
      <c r="AF109" s="52"/>
      <c r="AG109" s="52"/>
      <c r="AH109" s="36"/>
      <c r="AI109" s="36"/>
      <c r="AJ109" s="36"/>
      <c r="AK109" s="20">
        <f>SUM(AH110:AJ110)</f>
        <v>0</v>
      </c>
      <c r="AL109" s="25">
        <f>Z109</f>
      </c>
      <c r="AW109" s="21"/>
      <c r="BU109" s="21"/>
    </row>
    <row r="110" spans="1:73" ht="15" customHeight="1">
      <c r="A110" s="16">
        <f>Setup!K40</f>
        <v>20</v>
      </c>
      <c r="B110" s="17" t="str">
        <f>IF(C110="Bye","","("&amp;A110&amp;")")</f>
        <v>(20)</v>
      </c>
      <c r="C110" s="18">
        <f>IF(AND(Setup!$B$2&gt;64,Setup!$B$2&lt;=128),IF(VLOOKUP(A110,Setup!$A$14:$B$141,2,FALSE)&lt;&gt;"",VLOOKUP(A110,Setup!$A$14:$B$141,2,FALSE),"Bye"),"")</f>
      </c>
      <c r="D110" s="18"/>
      <c r="E110" s="18"/>
      <c r="F110" s="18"/>
      <c r="G110" s="18"/>
      <c r="H110" s="50"/>
      <c r="I110" s="51"/>
      <c r="J110" s="35"/>
      <c r="K110" s="35"/>
      <c r="L110" s="35"/>
      <c r="M110" s="16">
        <f>SUM(J109:L109)</f>
        <v>0</v>
      </c>
      <c r="N110" s="16" t="str">
        <f>B110</f>
        <v>(20)</v>
      </c>
      <c r="Y110" s="21"/>
      <c r="AF110" s="16"/>
      <c r="AG110" s="16"/>
      <c r="AH110" s="16">
        <f>IF(OR(AND(AH109=21,AH108&lt;20),AND(AH109=30,OR(AH108=29,AH108=28)),AND(AH109&gt;21,AH109-AH108=2)),1,0)</f>
        <v>0</v>
      </c>
      <c r="AI110" s="16">
        <f>IF(OR(AND(AI109=21,AI108&lt;20),AND(AI109=30,OR(AI108=29,AI108=28)),AND(AI109&gt;21,AI109-AI108=2)),1,0)</f>
        <v>0</v>
      </c>
      <c r="AJ110" s="16">
        <f>IF(OR(AND(AJ109=21,AJ108&lt;20),AND(AJ109=30,OR(AJ108=29,AJ108=28)),AND(AJ109&gt;21,AJ109-AJ108=2)),1,0)</f>
        <v>0</v>
      </c>
      <c r="AK110" s="46"/>
      <c r="AL110" s="16"/>
      <c r="AM110" s="25"/>
      <c r="AN110" s="25"/>
      <c r="AO110" s="25"/>
      <c r="AP110" s="25"/>
      <c r="AQ110" s="25"/>
      <c r="AW110" s="21"/>
      <c r="BU110" s="21"/>
    </row>
    <row r="111" spans="1:73" ht="15" customHeight="1">
      <c r="A111" s="16">
        <f>Setup!L40</f>
        <v>109</v>
      </c>
      <c r="B111" s="17" t="str">
        <f>IF(C111="Bye","","("&amp;A111&amp;")")</f>
        <v>(109)</v>
      </c>
      <c r="C111" s="12">
        <f>IF(AND(Setup!$B$2&gt;64,Setup!$B$2&lt;=128),IF(VLOOKUP(A111,Setup!$A$14:$B$141,2,FALSE)&lt;&gt;"",VLOOKUP(A111,Setup!$A$14:$B$141,2,FALSE),"Bye"),"")</f>
      </c>
      <c r="H111" s="52"/>
      <c r="I111" s="52"/>
      <c r="J111" s="36"/>
      <c r="K111" s="36"/>
      <c r="L111" s="36"/>
      <c r="M111" s="20">
        <f>SUM(J112:L112)</f>
        <v>0</v>
      </c>
      <c r="N111" s="16" t="str">
        <f>B111</f>
        <v>(109)</v>
      </c>
      <c r="T111" s="16"/>
      <c r="U111" s="16"/>
      <c r="V111" s="16">
        <f>IF(OR(AND(V112=21,V113&lt;20),AND(V112=30,OR(V113=29,V113=28)),AND(V112&gt;21,V112-V113=2)),1,0)</f>
        <v>0</v>
      </c>
      <c r="W111" s="16">
        <f>IF(OR(AND(W112=21,W113&lt;20),AND(W112=30,OR(W113=29,W113=28)),AND(W112&gt;21,W112-W113=2)),1,0)</f>
        <v>0</v>
      </c>
      <c r="X111" s="16">
        <f>IF(OR(AND(X112=21,X113&lt;20),AND(X112=30,OR(X113=29,X113=28)),AND(X112&gt;21,X112-X113=2)),1,0)</f>
        <v>0</v>
      </c>
      <c r="Y111" s="46"/>
      <c r="AK111" s="21"/>
      <c r="AL111" s="12"/>
      <c r="AW111" s="21"/>
      <c r="BU111" s="21"/>
    </row>
    <row r="112" spans="1:73" ht="15" customHeight="1">
      <c r="A112" s="16"/>
      <c r="B112" s="15"/>
      <c r="H112" s="16"/>
      <c r="I112" s="16"/>
      <c r="J112" s="16">
        <f>IF(OR(AND(J111=21,J110&lt;20),AND(J111=30,OR(J110=29,J110=28)),AND(J111&gt;21,J111-J110=2)),1,0)</f>
        <v>0</v>
      </c>
      <c r="K112" s="16">
        <f>IF(OR(AND(K111=21,K110&lt;20),AND(K111=30,OR(K110=29,K110=28)),AND(K111&gt;21,K111-K110=2)),1,0)</f>
        <v>0</v>
      </c>
      <c r="L112" s="16">
        <f>IF(OR(AND(L111=21,L110&lt;20),AND(L111=30,OR(L110=29,L110=28)),AND(L111&gt;21,L111-L110=2)),1,0)</f>
        <v>0</v>
      </c>
      <c r="M112" s="46"/>
      <c r="N112" s="22">
        <f>IF(O112&lt;&gt;"",VLOOKUP(O112,C110:N111,12,FALSE),"")</f>
      </c>
      <c r="O112" s="18">
        <f>IF(AND(C110="Bye",C111="Bye"),"Bye",IF(OR(M110=$G$5,C111="Bye"),C110,IF(OR(M111=$G$5,C110="Bye"),C111,"")))</f>
      </c>
      <c r="P112" s="18"/>
      <c r="Q112" s="18"/>
      <c r="R112" s="18"/>
      <c r="S112" s="18"/>
      <c r="T112" s="50"/>
      <c r="U112" s="51"/>
      <c r="V112" s="35"/>
      <c r="W112" s="35"/>
      <c r="X112" s="35"/>
      <c r="Y112" s="23">
        <f>SUM(V111:X111)</f>
        <v>0</v>
      </c>
      <c r="Z112" s="16">
        <f>N112</f>
      </c>
      <c r="AK112" s="21"/>
      <c r="AL112" s="12"/>
      <c r="AW112" s="21"/>
      <c r="BU112" s="21"/>
    </row>
    <row r="113" spans="1:73" ht="15" customHeight="1">
      <c r="A113" s="16"/>
      <c r="B113" s="15"/>
      <c r="H113" s="16"/>
      <c r="I113" s="16"/>
      <c r="J113" s="16">
        <f>IF(OR(AND(J114=21,J115&lt;20),AND(J114=30,OR(J115=29,J115=28)),AND(J114&gt;21,J114-J115=2)),1,0)</f>
        <v>0</v>
      </c>
      <c r="K113" s="16">
        <f>IF(OR(AND(K114=21,K115&lt;20),AND(K114=30,OR(K115=29,K115=28)),AND(K114&gt;21,K114-K115=2)),1,0)</f>
        <v>0</v>
      </c>
      <c r="L113" s="16">
        <f>IF(OR(AND(L114=21,L115&lt;20),AND(L114=30,OR(L115=29,L115=28)),AND(L114&gt;21,L114-L115=2)),1,0)</f>
        <v>0</v>
      </c>
      <c r="M113" s="46"/>
      <c r="N113" s="15">
        <f>IF(O113&lt;&gt;"",VLOOKUP(O113,C114:N115,12,FALSE),"")</f>
      </c>
      <c r="O113" s="12">
        <f>IF(AND(C114="Bye",C115="Bye"),"Bye",IF(OR(M114=$G$5,C115="Bye"),C114,IF(OR(M115=$G$5,C114="Bye"),C115,"")))</f>
      </c>
      <c r="T113" s="52"/>
      <c r="U113" s="52"/>
      <c r="V113" s="36"/>
      <c r="W113" s="36"/>
      <c r="X113" s="36"/>
      <c r="Y113" s="24">
        <f>SUM(V114:X114)</f>
        <v>0</v>
      </c>
      <c r="Z113" s="16">
        <f>N113</f>
      </c>
      <c r="AK113" s="21"/>
      <c r="AL113" s="12"/>
      <c r="AW113" s="21"/>
      <c r="BJ113" s="12"/>
      <c r="BU113" s="21"/>
    </row>
    <row r="114" spans="1:73" ht="15" customHeight="1">
      <c r="A114" s="16">
        <f>Setup!K41</f>
        <v>45</v>
      </c>
      <c r="B114" s="17" t="str">
        <f>IF(C114="Bye","","("&amp;A114&amp;")")</f>
        <v>(45)</v>
      </c>
      <c r="C114" s="18">
        <f>IF(AND(Setup!$B$2&gt;64,Setup!$B$2&lt;=128),IF(VLOOKUP(A114,Setup!$A$14:$B$141,2,FALSE)&lt;&gt;"",VLOOKUP(A114,Setup!$A$14:$B$141,2,FALSE),"Bye"),"")</f>
      </c>
      <c r="D114" s="18"/>
      <c r="E114" s="18"/>
      <c r="F114" s="18"/>
      <c r="G114" s="18"/>
      <c r="H114" s="50"/>
      <c r="I114" s="51"/>
      <c r="J114" s="35"/>
      <c r="K114" s="35"/>
      <c r="L114" s="35"/>
      <c r="M114" s="23">
        <f>SUM(J113:L113)</f>
        <v>0</v>
      </c>
      <c r="N114" s="16" t="str">
        <f>B114</f>
        <v>(45)</v>
      </c>
      <c r="T114" s="16"/>
      <c r="U114" s="16"/>
      <c r="V114" s="16">
        <f>IF(OR(AND(V113=21,V112&lt;20),AND(V113=30,OR(V112=29,V112=28)),AND(V113&gt;21,V113-V112=2)),1,0)</f>
        <v>0</v>
      </c>
      <c r="W114" s="16">
        <f>IF(OR(AND(W113=21,W112&lt;20),AND(W113=30,OR(W112=29,W112=28)),AND(W113&gt;21,W113-W112=2)),1,0)</f>
        <v>0</v>
      </c>
      <c r="X114" s="16">
        <f>IF(OR(AND(X113=21,X112&lt;20),AND(X113=30,OR(X112=29,X112=28)),AND(X113&gt;21,X113-X112=2)),1,0)</f>
        <v>0</v>
      </c>
      <c r="Y114" s="25"/>
      <c r="AK114" s="21"/>
      <c r="AW114" s="21"/>
      <c r="BJ114" s="12"/>
      <c r="BU114" s="21"/>
    </row>
    <row r="115" spans="1:73" ht="15" customHeight="1">
      <c r="A115" s="16">
        <f>Setup!L41</f>
        <v>84</v>
      </c>
      <c r="B115" s="17" t="str">
        <f>IF(C115="Bye","","("&amp;A115&amp;")")</f>
        <v>(84)</v>
      </c>
      <c r="C115" s="12">
        <f>IF(AND(Setup!$B$2&gt;64,Setup!$B$2&lt;=128),IF(VLOOKUP(A115,Setup!$A$14:$B$141,2,FALSE)&lt;&gt;"",VLOOKUP(A115,Setup!$A$14:$B$141,2,FALSE),"Bye"),"")</f>
      </c>
      <c r="H115" s="52"/>
      <c r="I115" s="52"/>
      <c r="J115" s="36"/>
      <c r="K115" s="36"/>
      <c r="L115" s="36"/>
      <c r="M115" s="24">
        <f>SUM(J116:L116)</f>
        <v>0</v>
      </c>
      <c r="N115" s="16" t="str">
        <f>B115</f>
        <v>(84)</v>
      </c>
      <c r="Y115" s="11"/>
      <c r="Z115" s="11"/>
      <c r="AK115" s="21"/>
      <c r="AL115" s="12"/>
      <c r="AM115" s="12"/>
      <c r="AN115" s="12"/>
      <c r="AO115" s="12"/>
      <c r="AP115" s="12"/>
      <c r="AQ115" s="12"/>
      <c r="AR115" s="16"/>
      <c r="AS115" s="16"/>
      <c r="AT115" s="16">
        <f>IF(OR(AND(AT116=21,AT117&lt;20),AND(AT116=30,OR(AT117=29,AT117=28)),AND(AT116&gt;21,AT116-AT117=2)),1,0)</f>
        <v>0</v>
      </c>
      <c r="AU115" s="16">
        <f>IF(OR(AND(AU116=21,AU117&lt;20),AND(AU116=30,OR(AU117=29,AU117=28)),AND(AU116&gt;21,AU116-AU117=2)),1,0)</f>
        <v>0</v>
      </c>
      <c r="AV115" s="16">
        <f>IF(OR(AND(AV116=21,AV117&lt;20),AND(AV116=30,OR(AV117=29,AV117=28)),AND(AV116&gt;21,AV116-AV117=2)),1,0)</f>
        <v>0</v>
      </c>
      <c r="AW115" s="46"/>
      <c r="BU115" s="21"/>
    </row>
    <row r="116" spans="1:73" ht="15" customHeight="1">
      <c r="A116" s="16"/>
      <c r="B116" s="15"/>
      <c r="H116" s="16"/>
      <c r="I116" s="16"/>
      <c r="J116" s="16">
        <f>IF(OR(AND(J115=21,J114&lt;20),AND(J115=30,OR(J114=29,J114=28)),AND(J115&gt;21,J115-J114=2)),1,0)</f>
        <v>0</v>
      </c>
      <c r="K116" s="16">
        <f>IF(OR(AND(K115=21,K114&lt;20),AND(K115=30,OR(K114=29,K114=28)),AND(K115&gt;21,K115-K114=2)),1,0)</f>
        <v>0</v>
      </c>
      <c r="L116" s="16">
        <f>IF(OR(AND(L115=21,L114&lt;20),AND(L115=30,OR(L114=29,L114=28)),AND(L115&gt;21,L115-L114=2)),1,0)</f>
        <v>0</v>
      </c>
      <c r="M116" s="25"/>
      <c r="AK116" s="21"/>
      <c r="AL116" s="22">
        <f>IF(AM116&lt;&gt;"",VLOOKUP(AM116,AA108:AL109,12,FALSE),"")</f>
      </c>
      <c r="AM116" s="18">
        <f>IF(AK108=$G$5,AA108,IF(AK109=$G$5,AA109,""))</f>
      </c>
      <c r="AN116" s="18"/>
      <c r="AO116" s="18"/>
      <c r="AP116" s="18"/>
      <c r="AQ116" s="18"/>
      <c r="AR116" s="50"/>
      <c r="AS116" s="51"/>
      <c r="AT116" s="35"/>
      <c r="AU116" s="35"/>
      <c r="AV116" s="35"/>
      <c r="AW116" s="23">
        <f>SUM(AT115:AV115)</f>
        <v>0</v>
      </c>
      <c r="AX116" s="25">
        <f>AL116</f>
      </c>
      <c r="BU116" s="21"/>
    </row>
    <row r="117" spans="1:73" ht="15" customHeight="1">
      <c r="A117" s="16"/>
      <c r="B117" s="15"/>
      <c r="H117" s="16"/>
      <c r="I117" s="16"/>
      <c r="J117" s="16">
        <f>IF(OR(AND(J118=21,J119&lt;20),AND(J118=30,OR(J119=29,J119=28)),AND(J118&gt;21,J118-J119=2)),1,0)</f>
        <v>0</v>
      </c>
      <c r="K117" s="16">
        <f>IF(OR(AND(K118=21,K119&lt;20),AND(K118=30,OR(K119=29,K119=28)),AND(K118&gt;21,K118-K119=2)),1,0)</f>
        <v>0</v>
      </c>
      <c r="L117" s="16">
        <f>IF(OR(AND(L118=21,L119&lt;20),AND(L118=30,OR(L119=29,L119=28)),AND(L118&gt;21,L118-L119=2)),1,0)</f>
        <v>0</v>
      </c>
      <c r="M117" s="16"/>
      <c r="AK117" s="21"/>
      <c r="AL117" s="15">
        <f>IF(AM117&lt;&gt;"",VLOOKUP(AM117,AA124:AL125,12,FALSE),"")</f>
      </c>
      <c r="AM117" s="12">
        <f>IF(AK124=$G$5,AA124,IF(AK125=$G$5,AA125,""))</f>
      </c>
      <c r="AN117" s="12"/>
      <c r="AO117" s="12"/>
      <c r="AP117" s="12"/>
      <c r="AQ117" s="12"/>
      <c r="AR117" s="52"/>
      <c r="AS117" s="52"/>
      <c r="AT117" s="36"/>
      <c r="AU117" s="36"/>
      <c r="AV117" s="36"/>
      <c r="AW117" s="24">
        <f>SUM(AT118:AV118)</f>
        <v>0</v>
      </c>
      <c r="AX117" s="25">
        <f>AL117</f>
      </c>
      <c r="BU117" s="21"/>
    </row>
    <row r="118" spans="1:73" ht="15" customHeight="1">
      <c r="A118" s="16">
        <f>Setup!K42</f>
        <v>29</v>
      </c>
      <c r="B118" s="17" t="str">
        <f>IF(C118="Bye","","("&amp;A118&amp;")")</f>
        <v>(29)</v>
      </c>
      <c r="C118" s="18">
        <f>IF(AND(Setup!$B$2&gt;64,Setup!$B$2&lt;=128),IF(VLOOKUP(A118,Setup!$A$14:$B$141,2,FALSE)&lt;&gt;"",VLOOKUP(A118,Setup!$A$14:$B$141,2,FALSE),"Bye"),"")</f>
      </c>
      <c r="D118" s="18"/>
      <c r="E118" s="18"/>
      <c r="F118" s="18"/>
      <c r="G118" s="18"/>
      <c r="H118" s="50"/>
      <c r="I118" s="51"/>
      <c r="J118" s="35"/>
      <c r="K118" s="35"/>
      <c r="L118" s="35"/>
      <c r="M118" s="16">
        <f>SUM(J117:L117)</f>
        <v>0</v>
      </c>
      <c r="N118" s="16" t="str">
        <f>B118</f>
        <v>(29)</v>
      </c>
      <c r="AK118" s="21"/>
      <c r="AL118" s="12"/>
      <c r="AM118" s="12"/>
      <c r="AN118" s="12"/>
      <c r="AO118" s="12"/>
      <c r="AP118" s="12"/>
      <c r="AQ118" s="12"/>
      <c r="AR118" s="16"/>
      <c r="AS118" s="16"/>
      <c r="AT118" s="16">
        <f>IF(OR(AND(AT117=21,AT116&lt;20),AND(AT117=30,OR(AT116=29,AT116=28)),AND(AT117&gt;21,AT117-AT116=2)),1,0)</f>
        <v>0</v>
      </c>
      <c r="AU118" s="16">
        <f>IF(OR(AND(AU117=21,AU116&lt;20),AND(AU117=30,OR(AU116=29,AU116=28)),AND(AU117&gt;21,AU117-AU116=2)),1,0)</f>
        <v>0</v>
      </c>
      <c r="AV118" s="16">
        <f>IF(OR(AND(AV117=21,AV116&lt;20),AND(AV117=30,OR(AV116=29,AV116=28)),AND(AV117&gt;21,AV117-AV116=2)),1,0)</f>
        <v>0</v>
      </c>
      <c r="AW118" s="25"/>
      <c r="BU118" s="21"/>
    </row>
    <row r="119" spans="1:73" ht="15" customHeight="1">
      <c r="A119" s="16">
        <f>Setup!L42</f>
        <v>100</v>
      </c>
      <c r="B119" s="17" t="str">
        <f>IF(C119="Bye","","("&amp;A119&amp;")")</f>
        <v>(100)</v>
      </c>
      <c r="C119" s="12">
        <f>IF(AND(Setup!$B$2&gt;64,Setup!$B$2&lt;=128),IF(VLOOKUP(A119,Setup!$A$14:$B$141,2,FALSE)&lt;&gt;"",VLOOKUP(A119,Setup!$A$14:$B$141,2,FALSE),"Bye"),"")</f>
      </c>
      <c r="H119" s="52"/>
      <c r="I119" s="52"/>
      <c r="J119" s="36"/>
      <c r="K119" s="36"/>
      <c r="L119" s="36"/>
      <c r="M119" s="20">
        <f>SUM(J120:L120)</f>
        <v>0</v>
      </c>
      <c r="N119" s="16" t="str">
        <f>B119</f>
        <v>(100)</v>
      </c>
      <c r="T119" s="16"/>
      <c r="U119" s="16"/>
      <c r="V119" s="16">
        <f>IF(OR(AND(V120=21,V121&lt;20),AND(V120=30,OR(V121=29,V121=28)),AND(V120&gt;21,V120-V121=2)),1,0)</f>
        <v>0</v>
      </c>
      <c r="W119" s="16">
        <f>IF(OR(AND(W120=21,W121&lt;20),AND(W120=30,OR(W121=29,W121=28)),AND(W120&gt;21,W120-W121=2)),1,0)</f>
        <v>0</v>
      </c>
      <c r="X119" s="16">
        <f>IF(OR(AND(X120=21,X121&lt;20),AND(X120=30,OR(X121=29,X121=28)),AND(X120&gt;21,X120-X121=2)),1,0)</f>
        <v>0</v>
      </c>
      <c r="Y119" s="16"/>
      <c r="Z119" s="16"/>
      <c r="AK119" s="21"/>
      <c r="BU119" s="21"/>
    </row>
    <row r="120" spans="1:73" ht="15" customHeight="1">
      <c r="A120" s="16"/>
      <c r="B120" s="15"/>
      <c r="H120" s="16"/>
      <c r="I120" s="16"/>
      <c r="J120" s="16">
        <f>IF(OR(AND(J119=21,J118&lt;20),AND(J119=30,OR(J118=29,J118=28)),AND(J119&gt;21,J119-J118=2)),1,0)</f>
        <v>0</v>
      </c>
      <c r="K120" s="16">
        <f>IF(OR(AND(K119=21,K118&lt;20),AND(K119=30,OR(K118=29,K118=28)),AND(K119&gt;21,K119-K118=2)),1,0)</f>
        <v>0</v>
      </c>
      <c r="L120" s="16">
        <f>IF(OR(AND(L119=21,L118&lt;20),AND(L119=30,OR(L118=29,L118=28)),AND(L119&gt;21,L119-L118=2)),1,0)</f>
        <v>0</v>
      </c>
      <c r="M120" s="46"/>
      <c r="N120" s="22">
        <f>IF(O120&lt;&gt;"",VLOOKUP(O120,C118:N119,12,FALSE),"")</f>
      </c>
      <c r="O120" s="18">
        <f>IF(AND(C118="Bye",C119="Bye"),"Bye",IF(OR(M118=$G$5,C119="Bye"),C118,IF(OR(M119=$G$5,C118="Bye"),C119,"")))</f>
      </c>
      <c r="P120" s="18"/>
      <c r="Q120" s="18"/>
      <c r="R120" s="18"/>
      <c r="S120" s="18"/>
      <c r="T120" s="50"/>
      <c r="U120" s="51"/>
      <c r="V120" s="35"/>
      <c r="W120" s="35"/>
      <c r="X120" s="35"/>
      <c r="Y120" s="16">
        <f>SUM(V119:X119)</f>
        <v>0</v>
      </c>
      <c r="Z120" s="16">
        <f>N120</f>
      </c>
      <c r="AK120" s="21"/>
      <c r="BU120" s="21"/>
    </row>
    <row r="121" spans="1:73" ht="15" customHeight="1">
      <c r="A121" s="16"/>
      <c r="B121" s="15"/>
      <c r="H121" s="16"/>
      <c r="I121" s="16"/>
      <c r="J121" s="16">
        <f>IF(OR(AND(J122=21,J123&lt;20),AND(J122=30,OR(J123=29,J123=28)),AND(J122&gt;21,J122-J123=2)),1,0)</f>
        <v>0</v>
      </c>
      <c r="K121" s="16">
        <f>IF(OR(AND(K122=21,K123&lt;20),AND(K122=30,OR(K123=29,K123=28)),AND(K122&gt;21,K122-K123=2)),1,0)</f>
        <v>0</v>
      </c>
      <c r="L121" s="16">
        <f>IF(OR(AND(L122=21,L123&lt;20),AND(L122=30,OR(L123=29,L123=28)),AND(L122&gt;21,L122-L123=2)),1,0)</f>
        <v>0</v>
      </c>
      <c r="M121" s="46"/>
      <c r="N121" s="15">
        <f>IF(O121&lt;&gt;"",VLOOKUP(O121,C122:N123,12,FALSE),"")</f>
      </c>
      <c r="O121" s="12">
        <f>IF(AND(C122="Bye",C123="Bye"),"Bye",IF(OR(M122=$G$5,C123="Bye"),C122,IF(OR(M123=$G$5,C122="Bye"),C123,"")))</f>
      </c>
      <c r="T121" s="52"/>
      <c r="U121" s="52"/>
      <c r="V121" s="36"/>
      <c r="W121" s="36"/>
      <c r="X121" s="36"/>
      <c r="Y121" s="20">
        <f>SUM(V122:X122)</f>
        <v>0</v>
      </c>
      <c r="Z121" s="16">
        <f>N121</f>
      </c>
      <c r="AK121" s="21"/>
      <c r="BU121" s="21"/>
    </row>
    <row r="122" spans="1:73" ht="15" customHeight="1">
      <c r="A122" s="16">
        <f>Setup!K43</f>
        <v>36</v>
      </c>
      <c r="B122" s="17" t="str">
        <f>IF(C122="Bye","","("&amp;A122&amp;")")</f>
        <v>(36)</v>
      </c>
      <c r="C122" s="18">
        <f>IF(AND(Setup!$B$2&gt;64,Setup!$B$2&lt;=128),IF(VLOOKUP(A122,Setup!$A$14:$B$141,2,FALSE)&lt;&gt;"",VLOOKUP(A122,Setup!$A$14:$B$141,2,FALSE),"Bye"),"")</f>
      </c>
      <c r="D122" s="18"/>
      <c r="E122" s="18"/>
      <c r="F122" s="18"/>
      <c r="G122" s="18"/>
      <c r="H122" s="50"/>
      <c r="I122" s="51"/>
      <c r="J122" s="35"/>
      <c r="K122" s="35"/>
      <c r="L122" s="35"/>
      <c r="M122" s="23">
        <f>SUM(J121:L121)</f>
        <v>0</v>
      </c>
      <c r="N122" s="16" t="str">
        <f>B122</f>
        <v>(36)</v>
      </c>
      <c r="T122" s="16"/>
      <c r="U122" s="16"/>
      <c r="V122" s="16">
        <f>IF(OR(AND(V121=21,V120&lt;20),AND(V121=30,OR(V120=29,V120=28)),AND(V121&gt;21,V121-V120=2)),1,0)</f>
        <v>0</v>
      </c>
      <c r="W122" s="16">
        <f>IF(OR(AND(W121=21,W120&lt;20),AND(W121=30,OR(W120=29,W120=28)),AND(W121&gt;21,W121-W120=2)),1,0)</f>
        <v>0</v>
      </c>
      <c r="X122" s="16">
        <f>IF(OR(AND(X121=21,X120&lt;20),AND(X121=30,OR(X120=29,X120=28)),AND(X121&gt;21,X121-X120=2)),1,0)</f>
        <v>0</v>
      </c>
      <c r="Y122" s="46"/>
      <c r="AK122" s="21"/>
      <c r="BU122" s="21"/>
    </row>
    <row r="123" spans="1:73" ht="15" customHeight="1">
      <c r="A123" s="16">
        <f>Setup!L43</f>
        <v>93</v>
      </c>
      <c r="B123" s="17" t="str">
        <f>IF(C123="Bye","","("&amp;A123&amp;")")</f>
        <v>(93)</v>
      </c>
      <c r="C123" s="12">
        <f>IF(AND(Setup!$B$2&gt;64,Setup!$B$2&lt;=128),IF(VLOOKUP(A123,Setup!$A$14:$B$141,2,FALSE)&lt;&gt;"",VLOOKUP(A123,Setup!$A$14:$B$141,2,FALSE),"Bye"),"")</f>
      </c>
      <c r="H123" s="52"/>
      <c r="I123" s="52"/>
      <c r="J123" s="36"/>
      <c r="K123" s="36"/>
      <c r="L123" s="36"/>
      <c r="M123" s="24">
        <f>SUM(J124:L124)</f>
        <v>0</v>
      </c>
      <c r="N123" s="16" t="str">
        <f>B123</f>
        <v>(93)</v>
      </c>
      <c r="Y123" s="21"/>
      <c r="AF123" s="16"/>
      <c r="AG123" s="16"/>
      <c r="AH123" s="16">
        <f>IF(OR(AND(AH124=21,AH125&lt;20),AND(AH124=30,OR(AH125=29,AH125=28)),AND(AH124&gt;21,AH124-AH125=2)),1,0)</f>
        <v>0</v>
      </c>
      <c r="AI123" s="16">
        <f>IF(OR(AND(AI124=21,AI125&lt;20),AND(AI124=30,OR(AI125=29,AI125=28)),AND(AI124&gt;21,AI124-AI125=2)),1,0)</f>
        <v>0</v>
      </c>
      <c r="AJ123" s="16">
        <f>IF(OR(AND(AJ124=21,AJ125&lt;20),AND(AJ124=30,OR(AJ125=29,AJ125=28)),AND(AJ124&gt;21,AJ124-AJ125=2)),1,0)</f>
        <v>0</v>
      </c>
      <c r="AK123" s="46"/>
      <c r="BU123" s="21"/>
    </row>
    <row r="124" spans="1:73" ht="15" customHeight="1">
      <c r="A124" s="16"/>
      <c r="B124" s="15"/>
      <c r="H124" s="16"/>
      <c r="I124" s="16"/>
      <c r="J124" s="16">
        <f>IF(OR(AND(J123=21,J122&lt;20),AND(J123=30,OR(J122=29,J122=28)),AND(J123&gt;21,J123-J122=2)),1,0)</f>
        <v>0</v>
      </c>
      <c r="K124" s="16">
        <f>IF(OR(AND(K123=21,K122&lt;20),AND(K123=30,OR(K122=29,K122=28)),AND(K123&gt;21,K123-K122=2)),1,0)</f>
        <v>0</v>
      </c>
      <c r="L124" s="16">
        <f>IF(OR(AND(L123=21,L122&lt;20),AND(L123=30,OR(L122=29,L122=28)),AND(L123&gt;21,L123-L122=2)),1,0)</f>
        <v>0</v>
      </c>
      <c r="M124" s="25"/>
      <c r="N124" s="16"/>
      <c r="Y124" s="21"/>
      <c r="Z124" s="22">
        <f>IF(AA124&lt;&gt;"",VLOOKUP(AA124,O120:Z121,12,FALSE),"")</f>
      </c>
      <c r="AA124" s="18">
        <f>IF(AND(O120="Bye",O121="Bye"),"Bye",IF(OR(Y120=$G$5,O121="Bye"),O120,IF(OR(Y121=$G$5,O120="Bye"),O121,"")))</f>
      </c>
      <c r="AB124" s="18"/>
      <c r="AC124" s="18"/>
      <c r="AD124" s="18"/>
      <c r="AE124" s="18"/>
      <c r="AF124" s="50"/>
      <c r="AG124" s="51"/>
      <c r="AH124" s="35"/>
      <c r="AI124" s="35"/>
      <c r="AJ124" s="35"/>
      <c r="AK124" s="23">
        <f>SUM(AH123:AJ123)</f>
        <v>0</v>
      </c>
      <c r="AL124" s="25">
        <f>Z124</f>
      </c>
      <c r="BU124" s="21"/>
    </row>
    <row r="125" spans="1:73" ht="15" customHeight="1">
      <c r="A125" s="16"/>
      <c r="B125" s="15"/>
      <c r="H125" s="16"/>
      <c r="I125" s="16"/>
      <c r="J125" s="16">
        <f>IF(OR(AND(J126=21,J127&lt;20),AND(J126=30,OR(J127=29,J127=28)),AND(J126&gt;21,J126-J127=2)),1,0)</f>
        <v>0</v>
      </c>
      <c r="K125" s="16">
        <f>IF(OR(AND(K126=21,K127&lt;20),AND(K126=30,OR(K127=29,K127=28)),AND(K126&gt;21,K126-K127=2)),1,0)</f>
        <v>0</v>
      </c>
      <c r="L125" s="16">
        <f>IF(OR(AND(L126=21,L127&lt;20),AND(L126=30,OR(L127=29,L127=28)),AND(L126&gt;21,L126-L127=2)),1,0)</f>
        <v>0</v>
      </c>
      <c r="M125" s="16"/>
      <c r="N125" s="11"/>
      <c r="Y125" s="21"/>
      <c r="Z125" s="15">
        <f>IF(AA125&lt;&gt;"",VLOOKUP(AA125,O128:Z129,12,FALSE),"")</f>
      </c>
      <c r="AA125" s="12">
        <f>IF(AND(O128="Bye",O129="Bye"),"Bye",IF(OR(O129="Bye",Y128=$G$5),O128,IF(OR(Y129=$G$5,O128="Bye"),O129,"")))</f>
      </c>
      <c r="AF125" s="52"/>
      <c r="AG125" s="52"/>
      <c r="AH125" s="36"/>
      <c r="AI125" s="36"/>
      <c r="AJ125" s="36"/>
      <c r="AK125" s="24">
        <f>SUM(AH126:AJ126)</f>
        <v>0</v>
      </c>
      <c r="AL125" s="25">
        <f>Z125</f>
      </c>
      <c r="BU125" s="21"/>
    </row>
    <row r="126" spans="1:73" ht="15" customHeight="1">
      <c r="A126" s="16">
        <f>Setup!K44</f>
        <v>4</v>
      </c>
      <c r="B126" s="17" t="str">
        <f>IF(C126="Bye","","("&amp;A126&amp;")")</f>
        <v>(4)</v>
      </c>
      <c r="C126" s="18">
        <f>IF(AND(Setup!$B$2&gt;64,Setup!$B$2&lt;=128),IF(VLOOKUP(A126,Setup!$A$14:$B$141,2,FALSE)&lt;&gt;"",VLOOKUP(A126,Setup!$A$14:$B$141,2,FALSE),"Bye"),"")</f>
      </c>
      <c r="D126" s="18"/>
      <c r="E126" s="18"/>
      <c r="F126" s="18"/>
      <c r="G126" s="18"/>
      <c r="H126" s="50"/>
      <c r="I126" s="51"/>
      <c r="J126" s="35"/>
      <c r="K126" s="35"/>
      <c r="L126" s="35"/>
      <c r="M126" s="16">
        <f>SUM(J125:L125)</f>
        <v>0</v>
      </c>
      <c r="N126" s="16" t="str">
        <f>B126</f>
        <v>(4)</v>
      </c>
      <c r="Y126" s="21"/>
      <c r="AF126" s="16"/>
      <c r="AG126" s="16"/>
      <c r="AH126" s="16">
        <f>IF(OR(AND(AH125=21,AH124&lt;20),AND(AH125=30,OR(AH124=29,AH124=28)),AND(AH125&gt;21,AH125-AH124=2)),1,0)</f>
        <v>0</v>
      </c>
      <c r="AI126" s="16">
        <f>IF(OR(AND(AI125=21,AI124&lt;20),AND(AI125=30,OR(AI124=29,AI124=28)),AND(AI125&gt;21,AI125-AI124=2)),1,0)</f>
        <v>0</v>
      </c>
      <c r="AJ126" s="16">
        <f>IF(OR(AND(AJ125=21,AJ124&lt;20),AND(AJ125=30,OR(AJ124=29,AJ124=28)),AND(AJ125&gt;21,AJ125-AJ124=2)),1,0)</f>
        <v>0</v>
      </c>
      <c r="AK126" s="25"/>
      <c r="BU126" s="21"/>
    </row>
    <row r="127" spans="1:73" ht="15" customHeight="1">
      <c r="A127" s="16">
        <f>Setup!L44</f>
        <v>125</v>
      </c>
      <c r="B127" s="17" t="str">
        <f>IF(C127="Bye","","("&amp;A127&amp;")")</f>
        <v>(125)</v>
      </c>
      <c r="C127" s="12">
        <f>IF(AND(Setup!$B$2&gt;64,Setup!$B$2&lt;=128),IF(VLOOKUP(A127,Setup!$A$14:$B$141,2,FALSE)&lt;&gt;"",VLOOKUP(A127,Setup!$A$14:$B$141,2,FALSE),"Bye"),"")</f>
      </c>
      <c r="H127" s="52"/>
      <c r="I127" s="52"/>
      <c r="J127" s="36"/>
      <c r="K127" s="36"/>
      <c r="L127" s="36"/>
      <c r="M127" s="20">
        <f>SUM(J128:L128)</f>
        <v>0</v>
      </c>
      <c r="N127" s="16" t="str">
        <f>B127</f>
        <v>(125)</v>
      </c>
      <c r="T127" s="16"/>
      <c r="U127" s="16"/>
      <c r="V127" s="16">
        <f>IF(OR(AND(V128=21,V129&lt;20),AND(V128=30,OR(V129=29,V129=28)),AND(V128&gt;21,V128-V129=2)),1,0)</f>
        <v>0</v>
      </c>
      <c r="W127" s="16">
        <f>IF(OR(AND(W128=21,W129&lt;20),AND(W128=30,OR(W129=29,W129=28)),AND(W128&gt;21,W128-W129=2)),1,0)</f>
        <v>0</v>
      </c>
      <c r="X127" s="16">
        <f>IF(OR(AND(X128=21,X129&lt;20),AND(X128=30,OR(X129=29,X129=28)),AND(X128&gt;21,X128-X129=2)),1,0)</f>
        <v>0</v>
      </c>
      <c r="Y127" s="46"/>
      <c r="AK127" s="11"/>
      <c r="BU127" s="21"/>
    </row>
    <row r="128" spans="1:73" ht="15" customHeight="1">
      <c r="A128" s="16"/>
      <c r="B128" s="15"/>
      <c r="H128" s="16"/>
      <c r="I128" s="16"/>
      <c r="J128" s="16">
        <f>IF(OR(AND(J127=21,J126&lt;20),AND(J127=30,OR(J126=29,J126=28)),AND(J127&gt;21,J127-J126=2)),1,0)</f>
        <v>0</v>
      </c>
      <c r="K128" s="16">
        <f>IF(OR(AND(K127=21,K126&lt;20),AND(K127=30,OR(K126=29,K126=28)),AND(K127&gt;21,K127-K126=2)),1,0)</f>
        <v>0</v>
      </c>
      <c r="L128" s="16">
        <f>IF(OR(AND(L127=21,L126&lt;20),AND(L127=30,OR(L126=29,L126=28)),AND(L127&gt;21,L127-L126=2)),1,0)</f>
        <v>0</v>
      </c>
      <c r="M128" s="46"/>
      <c r="N128" s="22">
        <f>IF(O128&lt;&gt;"",VLOOKUP(O128,C126:N127,12,FALSE),"")</f>
      </c>
      <c r="O128" s="18">
        <f>IF(AND(C126="Bye",C127="Bye"),"Bye",IF(OR(M126=$G$5,C127="Bye"),C126,IF(OR(M127=$G$5,C126="Bye"),C127,"")))</f>
      </c>
      <c r="P128" s="18"/>
      <c r="Q128" s="18"/>
      <c r="R128" s="18"/>
      <c r="S128" s="18"/>
      <c r="T128" s="50"/>
      <c r="U128" s="51"/>
      <c r="V128" s="35"/>
      <c r="W128" s="35"/>
      <c r="X128" s="35"/>
      <c r="Y128" s="23">
        <f>SUM(V127:X127)</f>
        <v>0</v>
      </c>
      <c r="Z128" s="16">
        <f>N128</f>
      </c>
      <c r="AK128" s="11"/>
      <c r="BU128" s="21"/>
    </row>
    <row r="129" spans="1:73" ht="15" customHeight="1">
      <c r="A129" s="16"/>
      <c r="B129" s="15"/>
      <c r="H129" s="16"/>
      <c r="I129" s="16"/>
      <c r="J129" s="16">
        <f>IF(OR(AND(J130=21,J131&lt;20),AND(J130=30,OR(J131=29,J131=28)),AND(J130&gt;21,J130-J131=2)),1,0)</f>
        <v>0</v>
      </c>
      <c r="K129" s="16">
        <f>IF(OR(AND(K130=21,K131&lt;20),AND(K130=30,OR(K131=29,K131=28)),AND(K130&gt;21,K130-K131=2)),1,0)</f>
        <v>0</v>
      </c>
      <c r="L129" s="16">
        <f>IF(OR(AND(L130=21,L131&lt;20),AND(L130=30,OR(L131=29,L131=28)),AND(L130&gt;21,L130-L131=2)),1,0)</f>
        <v>0</v>
      </c>
      <c r="M129" s="46"/>
      <c r="N129" s="15">
        <f>IF(O129&lt;&gt;"",VLOOKUP(O129,C130:N131,12,FALSE),"")</f>
      </c>
      <c r="O129" s="12">
        <f>IF(AND(C130="Bye",C131="Bye"),"Bye",IF(OR(M130=$G$5,C131="Bye"),C130,IF(OR(M131=$G$5,C130="Bye"),C131,"")))</f>
      </c>
      <c r="T129" s="52"/>
      <c r="U129" s="52"/>
      <c r="V129" s="36"/>
      <c r="W129" s="36"/>
      <c r="X129" s="36"/>
      <c r="Y129" s="24">
        <f>SUM(V130:X130)</f>
        <v>0</v>
      </c>
      <c r="Z129" s="16">
        <f>N129</f>
      </c>
      <c r="AK129" s="11"/>
      <c r="AM129" s="68"/>
      <c r="AN129" s="68"/>
      <c r="AO129" s="68"/>
      <c r="AP129" s="68"/>
      <c r="AQ129" s="68"/>
      <c r="AR129" s="68"/>
      <c r="AS129" s="68"/>
      <c r="AT129" s="68"/>
      <c r="AU129" s="68"/>
      <c r="AV129" s="45"/>
      <c r="BU129" s="21"/>
    </row>
    <row r="130" spans="1:73" ht="15" customHeight="1">
      <c r="A130" s="16">
        <f>Setup!K45</f>
        <v>61</v>
      </c>
      <c r="B130" s="17" t="str">
        <f>IF(C130="Bye","","("&amp;A130&amp;")")</f>
        <v>(61)</v>
      </c>
      <c r="C130" s="18">
        <f>IF(AND(Setup!$B$2&gt;64,Setup!$B$2&lt;=128),IF(VLOOKUP(A130,Setup!$A$14:$B$141,2,FALSE)&lt;&gt;"",VLOOKUP(A130,Setup!$A$14:$B$141,2,FALSE),"Bye"),"")</f>
      </c>
      <c r="D130" s="18"/>
      <c r="E130" s="18"/>
      <c r="F130" s="18"/>
      <c r="G130" s="18"/>
      <c r="H130" s="50"/>
      <c r="I130" s="51"/>
      <c r="J130" s="35"/>
      <c r="K130" s="35"/>
      <c r="L130" s="35"/>
      <c r="M130" s="23">
        <f>SUM(J129:L129)</f>
        <v>0</v>
      </c>
      <c r="N130" s="16" t="str">
        <f>B130</f>
        <v>(61)</v>
      </c>
      <c r="T130" s="16"/>
      <c r="U130" s="16"/>
      <c r="V130" s="16">
        <f>IF(OR(AND(V129=21,V128&lt;20),AND(V129=30,OR(V128=29,V128=28)),AND(V129&gt;21,V129-V128=2)),1,0)</f>
        <v>0</v>
      </c>
      <c r="W130" s="16">
        <f>IF(OR(AND(W129=21,W128&lt;20),AND(W129=30,OR(W128=29,W128=28)),AND(W129&gt;21,W129-W128=2)),1,0)</f>
        <v>0</v>
      </c>
      <c r="X130" s="16">
        <f>IF(OR(AND(X129=21,X128&lt;20),AND(X129=30,OR(X128=29,X128=28)),AND(X129&gt;21,X129-X128=2)),1,0)</f>
        <v>0</v>
      </c>
      <c r="Y130" s="25"/>
      <c r="AK130" s="11"/>
      <c r="AM130" s="43"/>
      <c r="AN130" s="43"/>
      <c r="AO130" s="43"/>
      <c r="AP130" s="43"/>
      <c r="AQ130" s="44"/>
      <c r="AR130" s="44"/>
      <c r="AS130" s="44"/>
      <c r="AT130" s="44"/>
      <c r="AU130" s="44"/>
      <c r="AV130" s="19"/>
      <c r="BU130" s="21"/>
    </row>
    <row r="131" spans="1:86" ht="15" customHeight="1">
      <c r="A131" s="16">
        <f>Setup!L45</f>
        <v>68</v>
      </c>
      <c r="B131" s="17" t="str">
        <f>IF(C131="Bye","","("&amp;A131&amp;")")</f>
        <v>(68)</v>
      </c>
      <c r="C131" s="12">
        <f>IF(AND(Setup!$B$2&gt;64,Setup!$B$2&lt;=128),IF(VLOOKUP(A131,Setup!$A$14:$B$141,2,FALSE)&lt;&gt;"",VLOOKUP(A131,Setup!$A$14:$B$141,2,FALSE),"Bye"),"")</f>
      </c>
      <c r="H131" s="52"/>
      <c r="I131" s="52"/>
      <c r="J131" s="36"/>
      <c r="K131" s="36"/>
      <c r="L131" s="36"/>
      <c r="M131" s="24">
        <f>SUM(J132:L132)</f>
        <v>0</v>
      </c>
      <c r="N131" s="16" t="str">
        <f>B131</f>
        <v>(68)</v>
      </c>
      <c r="Y131" s="11"/>
      <c r="Z131" s="11"/>
      <c r="AK131" s="11"/>
      <c r="AM131" s="43"/>
      <c r="AN131" s="68"/>
      <c r="AO131" s="68"/>
      <c r="AP131" s="68"/>
      <c r="AQ131" s="68"/>
      <c r="AR131" s="68"/>
      <c r="AS131" s="68"/>
      <c r="AT131" s="68"/>
      <c r="AU131" s="45"/>
      <c r="BU131" s="21"/>
      <c r="BV131" s="16"/>
      <c r="BW131" s="16"/>
      <c r="BX131" s="16"/>
      <c r="BY131" s="16"/>
      <c r="BZ131" s="16"/>
      <c r="CA131" s="16"/>
      <c r="CB131" s="16"/>
      <c r="CC131" s="16"/>
      <c r="CD131" s="16">
        <f>IF(OR(AND(CD132=21,CD133&lt;20),AND(CD132=30,OR(CD133=29,CD133=28)),AND(CD132&gt;21,CD132-CD133=2)),1,0)</f>
        <v>0</v>
      </c>
      <c r="CE131" s="16">
        <f>IF(OR(AND(CE132=21,CE133&lt;20),AND(CE132=30,OR(CE133=29,CE133=28)),AND(CE132&gt;21,CE132-CE133=2)),1,0)</f>
        <v>0</v>
      </c>
      <c r="CF131" s="16">
        <f>IF(OR(AND(CF132=21,CF133&lt;20),AND(CF132=30,OR(CF133=29,CF133=28)),AND(CF132&gt;21,CF132-CF133=2)),1,0)</f>
        <v>0</v>
      </c>
      <c r="CG131" s="16"/>
      <c r="CH131" s="25"/>
    </row>
    <row r="132" spans="1:86" ht="15" customHeight="1">
      <c r="A132" s="16"/>
      <c r="H132" s="16"/>
      <c r="I132" s="16"/>
      <c r="J132" s="16">
        <f>IF(OR(AND(J131=21,J130&lt;20),AND(J131=30,OR(J130=29,J130=28)),AND(J131&gt;21,J131-J130=2)),1,0)</f>
        <v>0</v>
      </c>
      <c r="K132" s="16">
        <f>IF(OR(AND(K131=21,K130&lt;20),AND(K131=30,OR(K130=29,K130=28)),AND(K131&gt;21,K131-K130=2)),1,0)</f>
        <v>0</v>
      </c>
      <c r="L132" s="16">
        <f>IF(OR(AND(L131=21,L130&lt;20),AND(L131=30,OR(L130=29,L130=28)),AND(L131&gt;21,L131-L130=2)),1,0)</f>
        <v>0</v>
      </c>
      <c r="M132" s="25"/>
      <c r="BU132" s="21"/>
      <c r="BV132" s="22">
        <f>IF(BW132&lt;&gt;"",VLOOKUP(BW132,BK68:BV69,12,FALSE),"")</f>
      </c>
      <c r="BW132" s="18">
        <f>IF(BU68=$G$5,BK68,IF(BU69=$G$5,BK69,""))</f>
      </c>
      <c r="BX132" s="18"/>
      <c r="BY132" s="18"/>
      <c r="BZ132" s="18"/>
      <c r="CA132" s="18"/>
      <c r="CB132" s="50"/>
      <c r="CC132" s="51"/>
      <c r="CD132" s="35"/>
      <c r="CE132" s="35"/>
      <c r="CF132" s="35"/>
      <c r="CG132" s="25">
        <f>SUM(CD131:CF131)</f>
        <v>0</v>
      </c>
      <c r="CH132" s="25">
        <f>BV132</f>
      </c>
    </row>
    <row r="133" spans="1:86" ht="15" customHeight="1">
      <c r="A133" s="16"/>
      <c r="B133" s="15"/>
      <c r="G133" s="16">
        <f>IF(Setup!B131="Best of Three",2,3)</f>
        <v>3</v>
      </c>
      <c r="H133" s="16"/>
      <c r="I133" s="16"/>
      <c r="J133" s="16">
        <f>IF(OR(AND(J134=21,J135&lt;20),AND(J134=30,OR(J135=29,J135=28)),AND(J134&gt;21,J134-J135=2)),1,0)</f>
        <v>0</v>
      </c>
      <c r="K133" s="16">
        <f>IF(OR(AND(K134=21,K135&lt;20),AND(K134=30,OR(K135=29,K135=28)),AND(K134&gt;21,K134-K135=2)),1,0)</f>
        <v>0</v>
      </c>
      <c r="L133" s="16">
        <f>IF(OR(AND(L134=21,L135&lt;20),AND(L134=30,OR(L135=29,L135=28)),AND(L134&gt;21,L134-L135=2)),1,0)</f>
        <v>0</v>
      </c>
      <c r="M133" s="16"/>
      <c r="N133" s="16"/>
      <c r="BU133" s="21"/>
      <c r="BV133" s="15">
        <f>IF(BW133&lt;&gt;"",VLOOKUP(BW133,BK196:BV197,12,FALSE),"")</f>
      </c>
      <c r="BW133" s="12">
        <f>IF(BU196=$G$5,BK196,IF(BU197=$G$5,BK197,""))</f>
      </c>
      <c r="BX133" s="12"/>
      <c r="BY133" s="12"/>
      <c r="BZ133" s="12"/>
      <c r="CA133" s="12"/>
      <c r="CB133" s="52"/>
      <c r="CC133" s="52"/>
      <c r="CD133" s="36"/>
      <c r="CE133" s="36"/>
      <c r="CF133" s="36"/>
      <c r="CG133" s="25">
        <f>SUM(CD134:CF134)</f>
        <v>0</v>
      </c>
      <c r="CH133" s="25">
        <f>BV133</f>
      </c>
    </row>
    <row r="134" spans="1:85" ht="15" customHeight="1">
      <c r="A134" s="16">
        <f>Setup!K46</f>
        <v>3</v>
      </c>
      <c r="B134" s="17" t="str">
        <f>IF(C134="Bye","","("&amp;A134&amp;")")</f>
        <v>(3)</v>
      </c>
      <c r="C134" s="18">
        <f>IF(AND(Setup!$B$2&gt;64,Setup!$B$2&lt;=128),IF(VLOOKUP(A134,Setup!$A$14:$B$141,2,FALSE)&lt;&gt;"",VLOOKUP(A134,Setup!$A$14:$B$141,2,FALSE),"Bye"),"")</f>
      </c>
      <c r="D134" s="18"/>
      <c r="E134" s="18"/>
      <c r="F134" s="18"/>
      <c r="G134" s="18"/>
      <c r="H134" s="50"/>
      <c r="I134" s="51"/>
      <c r="J134" s="35"/>
      <c r="K134" s="35"/>
      <c r="L134" s="35"/>
      <c r="M134" s="16">
        <f>SUM(J133:L133)</f>
        <v>0</v>
      </c>
      <c r="N134" s="16" t="str">
        <f>B134</f>
        <v>(3)</v>
      </c>
      <c r="BU134" s="21"/>
      <c r="BV134" s="12"/>
      <c r="BW134" s="12"/>
      <c r="BX134" s="12"/>
      <c r="BY134" s="12"/>
      <c r="BZ134" s="12"/>
      <c r="CA134" s="12"/>
      <c r="CB134" s="16"/>
      <c r="CC134" s="16"/>
      <c r="CD134" s="16">
        <f>IF(OR(AND(CD133=21,CD132&lt;20),AND(CD133=30,OR(CD132=29,CD132=28)),AND(CD133&gt;21,CD133-CD132=2)),1,0)</f>
        <v>0</v>
      </c>
      <c r="CE134" s="16">
        <f>IF(OR(AND(CE133=21,CE132&lt;20),AND(CE133=30,OR(CE132=29,CE132=28)),AND(CE133&gt;21,CE133-CE132=2)),1,0)</f>
        <v>0</v>
      </c>
      <c r="CF134" s="16">
        <f>IF(OR(AND(CF133=21,CF132&lt;20),AND(CF133=30,OR(CF132=29,CF132=28)),AND(CF133&gt;21,CF133-CF132=2)),1,0)</f>
        <v>0</v>
      </c>
      <c r="CG134" s="25"/>
    </row>
    <row r="135" spans="1:73" ht="15" customHeight="1">
      <c r="A135" s="16">
        <f>Setup!L46</f>
        <v>126</v>
      </c>
      <c r="B135" s="17" t="str">
        <f>IF(C135="Bye","","("&amp;A135&amp;")")</f>
        <v>(126)</v>
      </c>
      <c r="C135" s="12">
        <f>IF(AND(Setup!$B$2&gt;64,Setup!$B$2&lt;=128),IF(VLOOKUP(A135,Setup!$A$14:$B$141,2,FALSE)&lt;&gt;"",VLOOKUP(A135,Setup!$A$14:$B$141,2,FALSE),"Bye"),"")</f>
      </c>
      <c r="H135" s="52"/>
      <c r="I135" s="52"/>
      <c r="J135" s="36"/>
      <c r="K135" s="36"/>
      <c r="L135" s="36"/>
      <c r="M135" s="20">
        <f>SUM(J136:L136)</f>
        <v>0</v>
      </c>
      <c r="N135" s="16" t="str">
        <f>B135</f>
        <v>(126)</v>
      </c>
      <c r="T135" s="16"/>
      <c r="U135" s="16"/>
      <c r="V135" s="16">
        <f>IF(OR(AND(V136=21,V137&lt;20),AND(V136=30,OR(V137=29,V137=28)),AND(V136&gt;21,V136-V137=2)),1,0)</f>
        <v>0</v>
      </c>
      <c r="W135" s="16">
        <f>IF(OR(AND(W136=21,W137&lt;20),AND(W136=30,OR(W137=29,W137=28)),AND(W136&gt;21,W136-W137=2)),1,0)</f>
        <v>0</v>
      </c>
      <c r="X135" s="16">
        <f>IF(OR(AND(X136=21,X137&lt;20),AND(X136=30,OR(X137=29,X137=28)),AND(X136&gt;21,X136-X137=2)),1,0)</f>
        <v>0</v>
      </c>
      <c r="Y135" s="16"/>
      <c r="Z135" s="16"/>
      <c r="BU135" s="21"/>
    </row>
    <row r="136" spans="1:73" ht="15" customHeight="1">
      <c r="A136" s="16"/>
      <c r="B136" s="15"/>
      <c r="H136" s="16"/>
      <c r="I136" s="16"/>
      <c r="J136" s="16">
        <f>IF(OR(AND(J135=21,J134&lt;20),AND(J135=30,OR(J134=29,J134=28)),AND(J135&gt;21,J135-J134=2)),1,0)</f>
        <v>0</v>
      </c>
      <c r="K136" s="16">
        <f>IF(OR(AND(K135=21,K134&lt;20),AND(K135=30,OR(K134=29,K134=28)),AND(K135&gt;21,K135-K134=2)),1,0)</f>
        <v>0</v>
      </c>
      <c r="L136" s="16">
        <f>IF(OR(AND(L135=21,L134&lt;20),AND(L135=30,OR(L134=29,L134=28)),AND(L135&gt;21,L135-L134=2)),1,0)</f>
        <v>0</v>
      </c>
      <c r="M136" s="46"/>
      <c r="N136" s="22">
        <f>IF(O136&lt;&gt;"",VLOOKUP(O136,C134:N135,12,FALSE),"")</f>
      </c>
      <c r="O136" s="18">
        <f>IF(AND(C134="Bye",C135="Bye"),"Bye",IF(OR(M134=$G$5,C135="Bye"),C134,IF(OR(M135=$G$5,C134="Bye"),C135,"")))</f>
      </c>
      <c r="P136" s="18"/>
      <c r="Q136" s="18"/>
      <c r="R136" s="18"/>
      <c r="S136" s="18"/>
      <c r="T136" s="50"/>
      <c r="U136" s="51"/>
      <c r="V136" s="35"/>
      <c r="W136" s="35"/>
      <c r="X136" s="35"/>
      <c r="Y136" s="16">
        <f>SUM(V135:X135)</f>
        <v>0</v>
      </c>
      <c r="Z136" s="16">
        <f>N136</f>
      </c>
      <c r="BU136" s="21"/>
    </row>
    <row r="137" spans="1:73" ht="15" customHeight="1">
      <c r="A137" s="16"/>
      <c r="B137" s="15"/>
      <c r="H137" s="16"/>
      <c r="I137" s="16"/>
      <c r="J137" s="16">
        <f>IF(OR(AND(J138=21,J139&lt;20),AND(J138=30,OR(J139=29,J139=28)),AND(J138&gt;21,J138-J139=2)),1,0)</f>
        <v>0</v>
      </c>
      <c r="K137" s="16">
        <f>IF(OR(AND(K138=21,K139&lt;20),AND(K138=30,OR(K139=29,K139=28)),AND(K138&gt;21,K138-K139=2)),1,0)</f>
        <v>0</v>
      </c>
      <c r="L137" s="16">
        <f>IF(OR(AND(L138=21,L139&lt;20),AND(L138=30,OR(L139=29,L139=28)),AND(L138&gt;21,L138-L139=2)),1,0)</f>
        <v>0</v>
      </c>
      <c r="M137" s="46"/>
      <c r="N137" s="15">
        <f>IF(O137&lt;&gt;"",VLOOKUP(O137,C138:N139,12,FALSE),"")</f>
      </c>
      <c r="O137" s="12">
        <f>IF(AND(C138="Bye",C139="Bye"),"Bye",IF(OR(M138=$G$5,C139="Bye"),C138,IF(OR(M139=$G$5,C138="Bye"),C139,"")))</f>
      </c>
      <c r="T137" s="52"/>
      <c r="U137" s="52"/>
      <c r="V137" s="36"/>
      <c r="W137" s="36"/>
      <c r="X137" s="36"/>
      <c r="Y137" s="20">
        <f>SUM(V138:X138)</f>
        <v>0</v>
      </c>
      <c r="Z137" s="16">
        <f>N137</f>
      </c>
      <c r="BO137" s="19"/>
      <c r="BP137" s="19"/>
      <c r="BQ137" s="19"/>
      <c r="BR137" s="19"/>
      <c r="BS137" s="19"/>
      <c r="BT137" s="19"/>
      <c r="BU137" s="21"/>
    </row>
    <row r="138" spans="1:83" ht="15" customHeight="1" thickBot="1">
      <c r="A138" s="16">
        <f>Setup!K47</f>
        <v>62</v>
      </c>
      <c r="B138" s="17" t="str">
        <f>IF(C138="Bye","","("&amp;A138&amp;")")</f>
        <v>(62)</v>
      </c>
      <c r="C138" s="18">
        <f>IF(AND(Setup!$B$2&gt;64,Setup!$B$2&lt;=128),IF(VLOOKUP(A138,Setup!$A$14:$B$141,2,FALSE)&lt;&gt;"",VLOOKUP(A138,Setup!$A$14:$B$141,2,FALSE),"Bye"),"")</f>
      </c>
      <c r="D138" s="18"/>
      <c r="E138" s="18"/>
      <c r="F138" s="18"/>
      <c r="G138" s="18"/>
      <c r="H138" s="50"/>
      <c r="I138" s="51"/>
      <c r="J138" s="35"/>
      <c r="K138" s="35"/>
      <c r="L138" s="35"/>
      <c r="M138" s="23">
        <f>SUM(J137:L137)</f>
        <v>0</v>
      </c>
      <c r="N138" s="16" t="str">
        <f>B138</f>
        <v>(62)</v>
      </c>
      <c r="T138" s="16"/>
      <c r="U138" s="16"/>
      <c r="V138" s="16">
        <f>IF(OR(AND(V137=21,V136&lt;20),AND(V137=30,OR(V136=29,V136=28)),AND(V137&gt;21,V137-V136=2)),1,0)</f>
        <v>0</v>
      </c>
      <c r="W138" s="16">
        <f>IF(OR(AND(W137=21,W136&lt;20),AND(W137=30,OR(W136=29,W136=28)),AND(W137&gt;21,W137-W136=2)),1,0)</f>
        <v>0</v>
      </c>
      <c r="X138" s="16">
        <f>IF(OR(AND(X137=21,X136&lt;20),AND(X137=30,OR(X136=29,X136=28)),AND(X137&gt;21,X137-X136=2)),1,0)</f>
        <v>0</v>
      </c>
      <c r="Y138" s="46"/>
      <c r="BO138" s="19"/>
      <c r="BP138" s="19"/>
      <c r="BQ138" s="19"/>
      <c r="BR138" s="19"/>
      <c r="BS138" s="19"/>
      <c r="BT138" s="19"/>
      <c r="BU138" s="21"/>
      <c r="BW138" s="69" t="s">
        <v>6</v>
      </c>
      <c r="BX138" s="69"/>
      <c r="BY138" s="69"/>
      <c r="BZ138" s="69"/>
      <c r="CA138" s="69"/>
      <c r="CB138" s="69"/>
      <c r="CC138" s="69"/>
      <c r="CD138" s="69"/>
      <c r="CE138" s="69"/>
    </row>
    <row r="139" spans="1:83" ht="15" customHeight="1">
      <c r="A139" s="16">
        <f>Setup!L47</f>
        <v>67</v>
      </c>
      <c r="B139" s="17" t="str">
        <f>IF(C139="Bye","","("&amp;A139&amp;")")</f>
        <v>(67)</v>
      </c>
      <c r="C139" s="12">
        <f>IF(AND(Setup!$B$2&gt;64,Setup!$B$2&lt;=128),IF(VLOOKUP(A139,Setup!$A$14:$B$141,2,FALSE)&lt;&gt;"",VLOOKUP(A139,Setup!$A$14:$B$141,2,FALSE),"Bye"),"")</f>
      </c>
      <c r="H139" s="52"/>
      <c r="I139" s="52"/>
      <c r="J139" s="36"/>
      <c r="K139" s="36"/>
      <c r="L139" s="36"/>
      <c r="M139" s="24">
        <f>SUM(J140:L140)</f>
        <v>0</v>
      </c>
      <c r="N139" s="16" t="str">
        <f>B139</f>
        <v>(67)</v>
      </c>
      <c r="Y139" s="21"/>
      <c r="AF139" s="16"/>
      <c r="AG139" s="16"/>
      <c r="AH139" s="16">
        <f>IF(OR(AND(AH140=21,AH141&lt;20),AND(AH140=30,OR(AH141=29,AH141=28)),AND(AH140&gt;21,AH140-AH141=2)),1,0)</f>
        <v>0</v>
      </c>
      <c r="AI139" s="16">
        <f>IF(OR(AND(AI140=21,AI141&lt;20),AND(AI140=30,OR(AI141=29,AI141=28)),AND(AI140&gt;21,AI140-AI141=2)),1,0)</f>
        <v>0</v>
      </c>
      <c r="AJ139" s="16">
        <f>IF(OR(AND(AJ140=21,AJ141&lt;20),AND(AJ140=30,OR(AJ141=29,AJ141=28)),AND(AJ140&gt;21,AJ140-AJ141=2)),1,0)</f>
        <v>0</v>
      </c>
      <c r="AK139" s="16"/>
      <c r="BU139" s="21"/>
      <c r="BW139" s="27"/>
      <c r="BX139" s="28"/>
      <c r="BY139" s="28"/>
      <c r="BZ139" s="28"/>
      <c r="CA139" s="29"/>
      <c r="CB139" s="29"/>
      <c r="CC139" s="29"/>
      <c r="CD139" s="29"/>
      <c r="CE139" s="30"/>
    </row>
    <row r="140" spans="1:83" ht="15" customHeight="1">
      <c r="A140" s="16"/>
      <c r="B140" s="15"/>
      <c r="H140" s="16"/>
      <c r="I140" s="16"/>
      <c r="J140" s="16">
        <f>IF(OR(AND(J139=21,J138&lt;20),AND(J139=30,OR(J138=29,J138=28)),AND(J139&gt;21,J139-J138=2)),1,0)</f>
        <v>0</v>
      </c>
      <c r="K140" s="16">
        <f>IF(OR(AND(K139=21,K138&lt;20),AND(K139=30,OR(K138=29,K138=28)),AND(K139&gt;21,K139-K138=2)),1,0)</f>
        <v>0</v>
      </c>
      <c r="L140" s="16">
        <f>IF(OR(AND(L139=21,L138&lt;20),AND(L139=30,OR(L138=29,L138=28)),AND(L139&gt;21,L139-L138=2)),1,0)</f>
        <v>0</v>
      </c>
      <c r="M140" s="25"/>
      <c r="N140" s="16"/>
      <c r="Y140" s="21"/>
      <c r="Z140" s="22">
        <f>IF(AA140&lt;&gt;"",VLOOKUP(AA140,O136:Z137,12,FALSE),"")</f>
      </c>
      <c r="AA140" s="18">
        <f>IF(AND(O136="Bye",O137="Bye"),"Bye",IF(OR(Y136=$G$5,O137="Bye"),O136,IF(OR(Y137=$G$5,O136="Bye"),O137,"")))</f>
      </c>
      <c r="AB140" s="18"/>
      <c r="AC140" s="18"/>
      <c r="AD140" s="18"/>
      <c r="AE140" s="18"/>
      <c r="AF140" s="50"/>
      <c r="AG140" s="51"/>
      <c r="AH140" s="35"/>
      <c r="AI140" s="35"/>
      <c r="AJ140" s="35"/>
      <c r="AK140" s="16">
        <f>SUM(AH139:AJ139)</f>
        <v>0</v>
      </c>
      <c r="AL140" s="25">
        <f>Z140</f>
      </c>
      <c r="BU140" s="21"/>
      <c r="BW140" s="31"/>
      <c r="BX140" s="66">
        <f>IF(CG132=$G$5,UPPER(BW132),IF(CG133=$G$5,UPPER(BW133),""))</f>
      </c>
      <c r="BY140" s="66"/>
      <c r="BZ140" s="66"/>
      <c r="CA140" s="66"/>
      <c r="CB140" s="66"/>
      <c r="CC140" s="66"/>
      <c r="CD140" s="66"/>
      <c r="CE140" s="32"/>
    </row>
    <row r="141" spans="1:83" ht="15" customHeight="1">
      <c r="A141" s="16"/>
      <c r="B141" s="15"/>
      <c r="H141" s="16"/>
      <c r="I141" s="16"/>
      <c r="J141" s="16">
        <f>IF(OR(AND(J142=21,J143&lt;20),AND(J142=30,OR(J143=29,J143=28)),AND(J142&gt;21,J142-J143=2)),1,0)</f>
        <v>0</v>
      </c>
      <c r="K141" s="16">
        <f>IF(OR(AND(K142=21,K143&lt;20),AND(K142=30,OR(K143=29,K143=28)),AND(K142&gt;21,K142-K143=2)),1,0)</f>
        <v>0</v>
      </c>
      <c r="L141" s="16">
        <f>IF(OR(AND(L142=21,L143&lt;20),AND(L142=30,OR(L143=29,L143=28)),AND(L142&gt;21,L142-L143=2)),1,0)</f>
        <v>0</v>
      </c>
      <c r="M141" s="16"/>
      <c r="N141" s="11"/>
      <c r="Y141" s="21"/>
      <c r="Z141" s="15">
        <f>IF(AA141&lt;&gt;"",VLOOKUP(AA141,O144:Z145,12,FALSE),"")</f>
      </c>
      <c r="AA141" s="12">
        <f>IF(AND(O144="Bye",O145="Bye"),"Bye",IF(OR(O145="Bye",Y144=$G$5),O144,IF(OR(Y145=$G$5,O144="Bye"),O145,"")))</f>
      </c>
      <c r="AF141" s="52"/>
      <c r="AG141" s="52"/>
      <c r="AH141" s="36"/>
      <c r="AI141" s="36"/>
      <c r="AJ141" s="36"/>
      <c r="AK141" s="20">
        <f>SUM(AH142:AJ142)</f>
        <v>0</v>
      </c>
      <c r="AL141" s="25">
        <f>Z141</f>
      </c>
      <c r="BU141" s="21"/>
      <c r="BW141" s="33"/>
      <c r="BX141" s="18"/>
      <c r="BY141" s="18"/>
      <c r="BZ141" s="18"/>
      <c r="CA141" s="18"/>
      <c r="CB141" s="18"/>
      <c r="CC141" s="18"/>
      <c r="CD141" s="18"/>
      <c r="CE141" s="34"/>
    </row>
    <row r="142" spans="1:73" ht="15" customHeight="1">
      <c r="A142" s="16">
        <f>Setup!K48</f>
        <v>30</v>
      </c>
      <c r="B142" s="17" t="str">
        <f>IF(C142="Bye","","("&amp;A142&amp;")")</f>
        <v>(30)</v>
      </c>
      <c r="C142" s="18">
        <f>IF(AND(Setup!$B$2&gt;64,Setup!$B$2&lt;=128),IF(VLOOKUP(A142,Setup!$A$14:$B$141,2,FALSE)&lt;&gt;"",VLOOKUP(A142,Setup!$A$14:$B$141,2,FALSE),"Bye"),"")</f>
      </c>
      <c r="D142" s="18"/>
      <c r="E142" s="18"/>
      <c r="F142" s="18"/>
      <c r="G142" s="18"/>
      <c r="H142" s="50"/>
      <c r="I142" s="51"/>
      <c r="J142" s="35"/>
      <c r="K142" s="35"/>
      <c r="L142" s="35"/>
      <c r="M142" s="16">
        <f>SUM(J141:L141)</f>
        <v>0</v>
      </c>
      <c r="N142" s="16" t="str">
        <f>B142</f>
        <v>(30)</v>
      </c>
      <c r="Y142" s="21"/>
      <c r="AF142" s="16"/>
      <c r="AG142" s="16"/>
      <c r="AH142" s="16">
        <f>IF(OR(AND(AH141=21,AH140&lt;20),AND(AH141=30,OR(AH140=29,AH140=28)),AND(AH141&gt;21,AH141-AH140=2)),1,0)</f>
        <v>0</v>
      </c>
      <c r="AI142" s="16">
        <f>IF(OR(AND(AI141=21,AI140&lt;20),AND(AI141=30,OR(AI140=29,AI140=28)),AND(AI141&gt;21,AI141-AI140=2)),1,0)</f>
        <v>0</v>
      </c>
      <c r="AJ142" s="16">
        <f>IF(OR(AND(AJ141=21,AJ140&lt;20),AND(AJ141=30,OR(AJ140=29,AJ140=28)),AND(AJ141&gt;21,AJ141-AJ140=2)),1,0)</f>
        <v>0</v>
      </c>
      <c r="AK142" s="46"/>
      <c r="AL142" s="16"/>
      <c r="AM142" s="25"/>
      <c r="AN142" s="25"/>
      <c r="AO142" s="25"/>
      <c r="AP142" s="25"/>
      <c r="AQ142" s="25"/>
      <c r="BU142" s="21"/>
    </row>
    <row r="143" spans="1:73" ht="15" customHeight="1">
      <c r="A143" s="16">
        <f>Setup!L48</f>
        <v>99</v>
      </c>
      <c r="B143" s="17" t="str">
        <f>IF(C143="Bye","","("&amp;A143&amp;")")</f>
        <v>(99)</v>
      </c>
      <c r="C143" s="12">
        <f>IF(AND(Setup!$B$2&gt;64,Setup!$B$2&lt;=128),IF(VLOOKUP(A143,Setup!$A$14:$B$141,2,FALSE)&lt;&gt;"",VLOOKUP(A143,Setup!$A$14:$B$141,2,FALSE),"Bye"),"")</f>
      </c>
      <c r="H143" s="52"/>
      <c r="I143" s="52"/>
      <c r="J143" s="36"/>
      <c r="K143" s="36"/>
      <c r="L143" s="36"/>
      <c r="M143" s="20">
        <f>SUM(J144:L144)</f>
        <v>0</v>
      </c>
      <c r="N143" s="16" t="str">
        <f>B143</f>
        <v>(99)</v>
      </c>
      <c r="T143" s="16"/>
      <c r="U143" s="16"/>
      <c r="V143" s="16">
        <f>IF(OR(AND(V144=21,V145&lt;20),AND(V144=30,OR(V145=29,V145=28)),AND(V144&gt;21,V144-V145=2)),1,0)</f>
        <v>0</v>
      </c>
      <c r="W143" s="16">
        <f>IF(OR(AND(W144=21,W145&lt;20),AND(W144=30,OR(W145=29,W145=28)),AND(W144&gt;21,W144-W145=2)),1,0)</f>
        <v>0</v>
      </c>
      <c r="X143" s="16">
        <f>IF(OR(AND(X144=21,X145&lt;20),AND(X144=30,OR(X145=29,X145=28)),AND(X144&gt;21,X144-X145=2)),1,0)</f>
        <v>0</v>
      </c>
      <c r="Y143" s="46"/>
      <c r="AK143" s="21"/>
      <c r="AL143" s="12"/>
      <c r="BC143" s="19"/>
      <c r="BD143" s="19"/>
      <c r="BE143" s="19"/>
      <c r="BF143" s="19"/>
      <c r="BG143" s="19"/>
      <c r="BH143" s="19"/>
      <c r="BU143" s="21"/>
    </row>
    <row r="144" spans="1:73" ht="15" customHeight="1">
      <c r="A144" s="16"/>
      <c r="B144" s="15"/>
      <c r="H144" s="16"/>
      <c r="I144" s="16"/>
      <c r="J144" s="16">
        <f>IF(OR(AND(J143=21,J142&lt;20),AND(J143=30,OR(J142=29,J142=28)),AND(J143&gt;21,J143-J142=2)),1,0)</f>
        <v>0</v>
      </c>
      <c r="K144" s="16">
        <f>IF(OR(AND(K143=21,K142&lt;20),AND(K143=30,OR(K142=29,K142=28)),AND(K143&gt;21,K143-K142=2)),1,0)</f>
        <v>0</v>
      </c>
      <c r="L144" s="16">
        <f>IF(OR(AND(L143=21,L142&lt;20),AND(L143=30,OR(L142=29,L142=28)),AND(L143&gt;21,L143-L142=2)),1,0)</f>
        <v>0</v>
      </c>
      <c r="M144" s="46"/>
      <c r="N144" s="22">
        <f>IF(O144&lt;&gt;"",VLOOKUP(O144,C142:N143,12,FALSE),"")</f>
      </c>
      <c r="O144" s="18">
        <f>IF(AND(C142="Bye",C143="Bye"),"Bye",IF(OR(M142=$G$5,C143="Bye"),C142,IF(OR(M143=$G$5,C142="Bye"),C143,"")))</f>
      </c>
      <c r="P144" s="18"/>
      <c r="Q144" s="18"/>
      <c r="R144" s="18"/>
      <c r="S144" s="18"/>
      <c r="T144" s="50"/>
      <c r="U144" s="51"/>
      <c r="V144" s="35"/>
      <c r="W144" s="35"/>
      <c r="X144" s="35"/>
      <c r="Y144" s="23">
        <f>SUM(V143:X143)</f>
        <v>0</v>
      </c>
      <c r="Z144" s="16">
        <f>N144</f>
      </c>
      <c r="AK144" s="21"/>
      <c r="AL144" s="12"/>
      <c r="BC144" s="19"/>
      <c r="BD144" s="19"/>
      <c r="BE144" s="19"/>
      <c r="BF144" s="19"/>
      <c r="BG144" s="19"/>
      <c r="BH144" s="19"/>
      <c r="BU144" s="21"/>
    </row>
    <row r="145" spans="1:73" ht="15" customHeight="1">
      <c r="A145" s="16"/>
      <c r="B145" s="15"/>
      <c r="H145" s="16"/>
      <c r="I145" s="16"/>
      <c r="J145" s="16">
        <f>IF(OR(AND(J146=21,J147&lt;20),AND(J146=30,OR(J147=29,J147=28)),AND(J146&gt;21,J146-J147=2)),1,0)</f>
        <v>0</v>
      </c>
      <c r="K145" s="16">
        <f>IF(OR(AND(K146=21,K147&lt;20),AND(K146=30,OR(K147=29,K147=28)),AND(K146&gt;21,K146-K147=2)),1,0)</f>
        <v>0</v>
      </c>
      <c r="L145" s="16">
        <f>IF(OR(AND(L146=21,L147&lt;20),AND(L146=30,OR(L147=29,L147=28)),AND(L146&gt;21,L146-L147=2)),1,0)</f>
        <v>0</v>
      </c>
      <c r="M145" s="46"/>
      <c r="N145" s="15">
        <f>IF(O145&lt;&gt;"",VLOOKUP(O145,C146:N147,12,FALSE),"")</f>
      </c>
      <c r="O145" s="12">
        <f>IF(AND(C146="Bye",C147="Bye"),"Bye",IF(OR(M146=$G$5,C147="Bye"),C146,IF(OR(M147=$G$5,C146="Bye"),C147,"")))</f>
      </c>
      <c r="T145" s="52"/>
      <c r="U145" s="52"/>
      <c r="V145" s="36"/>
      <c r="W145" s="36"/>
      <c r="X145" s="36"/>
      <c r="Y145" s="24">
        <f>SUM(V146:X146)</f>
        <v>0</v>
      </c>
      <c r="Z145" s="16">
        <f>N145</f>
      </c>
      <c r="AK145" s="21"/>
      <c r="AL145" s="12"/>
      <c r="BU145" s="21"/>
    </row>
    <row r="146" spans="1:73" ht="15" customHeight="1">
      <c r="A146" s="16">
        <f>Setup!K49</f>
        <v>35</v>
      </c>
      <c r="B146" s="17" t="str">
        <f>IF(C146="Bye","","("&amp;A146&amp;")")</f>
        <v>(35)</v>
      </c>
      <c r="C146" s="18">
        <f>IF(AND(Setup!$B$2&gt;64,Setup!$B$2&lt;=128),IF(VLOOKUP(A146,Setup!$A$14:$B$141,2,FALSE)&lt;&gt;"",VLOOKUP(A146,Setup!$A$14:$B$141,2,FALSE),"Bye"),"")</f>
      </c>
      <c r="D146" s="18"/>
      <c r="E146" s="18"/>
      <c r="F146" s="18"/>
      <c r="G146" s="18"/>
      <c r="H146" s="50"/>
      <c r="I146" s="51"/>
      <c r="J146" s="35"/>
      <c r="K146" s="35"/>
      <c r="L146" s="35"/>
      <c r="M146" s="23">
        <f>SUM(J145:L145)</f>
        <v>0</v>
      </c>
      <c r="N146" s="16" t="str">
        <f>B146</f>
        <v>(35)</v>
      </c>
      <c r="T146" s="16"/>
      <c r="U146" s="16"/>
      <c r="V146" s="16">
        <f>IF(OR(AND(V145=21,V144&lt;20),AND(V145=30,OR(V144=29,V144=28)),AND(V145&gt;21,V145-V144=2)),1,0)</f>
        <v>0</v>
      </c>
      <c r="W146" s="16">
        <f>IF(OR(AND(W145=21,W144&lt;20),AND(W145=30,OR(W144=29,W144=28)),AND(W145&gt;21,W145-W144=2)),1,0)</f>
        <v>0</v>
      </c>
      <c r="X146" s="16">
        <f>IF(OR(AND(X145=21,X144&lt;20),AND(X145=30,OR(X144=29,X144=28)),AND(X145&gt;21,X145-X144=2)),1,0)</f>
        <v>0</v>
      </c>
      <c r="Y146" s="25"/>
      <c r="AK146" s="21"/>
      <c r="BU146" s="21"/>
    </row>
    <row r="147" spans="1:73" ht="15" customHeight="1">
      <c r="A147" s="16">
        <f>Setup!L49</f>
        <v>94</v>
      </c>
      <c r="B147" s="17" t="str">
        <f>IF(C147="Bye","","("&amp;A147&amp;")")</f>
        <v>(94)</v>
      </c>
      <c r="C147" s="12">
        <f>IF(AND(Setup!$B$2&gt;64,Setup!$B$2&lt;=128),IF(VLOOKUP(A147,Setup!$A$14:$B$141,2,FALSE)&lt;&gt;"",VLOOKUP(A147,Setup!$A$14:$B$141,2,FALSE),"Bye"),"")</f>
      </c>
      <c r="H147" s="52"/>
      <c r="I147" s="52"/>
      <c r="J147" s="36"/>
      <c r="K147" s="36"/>
      <c r="L147" s="36"/>
      <c r="M147" s="24">
        <f>SUM(J148:L148)</f>
        <v>0</v>
      </c>
      <c r="N147" s="16" t="str">
        <f>B147</f>
        <v>(94)</v>
      </c>
      <c r="Y147" s="11"/>
      <c r="Z147" s="11"/>
      <c r="AK147" s="21"/>
      <c r="AL147" s="12"/>
      <c r="AM147" s="12"/>
      <c r="AN147" s="12"/>
      <c r="AO147" s="12"/>
      <c r="AP147" s="12"/>
      <c r="AQ147" s="12"/>
      <c r="AR147" s="16"/>
      <c r="AS147" s="16"/>
      <c r="AT147" s="16">
        <f>IF(OR(AND(AT148=21,AT149&lt;20),AND(AT148=30,OR(AT149=29,AT149=28)),AND(AT148&gt;21,AT148-AT149=2)),1,0)</f>
        <v>0</v>
      </c>
      <c r="AU147" s="16">
        <f>IF(OR(AND(AU148=21,AU149&lt;20),AND(AU148=30,OR(AU149=29,AU149=28)),AND(AU148&gt;21,AU148-AU149=2)),1,0)</f>
        <v>0</v>
      </c>
      <c r="AV147" s="16">
        <f>IF(OR(AND(AV148=21,AV149&lt;20),AND(AV148=30,OR(AV149=29,AV149=28)),AND(AV148&gt;21,AV148-AV149=2)),1,0)</f>
        <v>0</v>
      </c>
      <c r="AW147" s="16"/>
      <c r="BU147" s="21"/>
    </row>
    <row r="148" spans="1:73" ht="15" customHeight="1">
      <c r="A148" s="16"/>
      <c r="B148" s="15"/>
      <c r="H148" s="16"/>
      <c r="I148" s="16"/>
      <c r="J148" s="16">
        <f>IF(OR(AND(J147=21,J146&lt;20),AND(J147=30,OR(J146=29,J146=28)),AND(J147&gt;21,J147-J146=2)),1,0)</f>
        <v>0</v>
      </c>
      <c r="K148" s="16">
        <f>IF(OR(AND(K147=21,K146&lt;20),AND(K147=30,OR(K146=29,K146=28)),AND(K147&gt;21,K147-K146=2)),1,0)</f>
        <v>0</v>
      </c>
      <c r="L148" s="16">
        <f>IF(OR(AND(L147=21,L146&lt;20),AND(L147=30,OR(L146=29,L146=28)),AND(L147&gt;21,L147-L146=2)),1,0)</f>
        <v>0</v>
      </c>
      <c r="M148" s="25"/>
      <c r="AK148" s="21"/>
      <c r="AL148" s="22">
        <f>IF(AM148&lt;&gt;"",VLOOKUP(AM148,AA140:AL141,12,FALSE),"")</f>
      </c>
      <c r="AM148" s="18">
        <f>IF(AK140=$G$5,AA140,IF(AK141=$G$5,AA141,""))</f>
      </c>
      <c r="AN148" s="18"/>
      <c r="AO148" s="18"/>
      <c r="AP148" s="18"/>
      <c r="AQ148" s="18"/>
      <c r="AR148" s="50"/>
      <c r="AS148" s="51"/>
      <c r="AT148" s="35"/>
      <c r="AU148" s="35"/>
      <c r="AV148" s="35"/>
      <c r="AW148" s="16">
        <f>SUM(AT147:AV147)</f>
        <v>0</v>
      </c>
      <c r="AX148" s="25">
        <f>AL148</f>
      </c>
      <c r="BU148" s="21"/>
    </row>
    <row r="149" spans="1:73" ht="15" customHeight="1">
      <c r="A149" s="16"/>
      <c r="B149" s="15"/>
      <c r="H149" s="16"/>
      <c r="I149" s="16"/>
      <c r="J149" s="16">
        <f>IF(OR(AND(J150=21,J151&lt;20),AND(J150=30,OR(J151=29,J151=28)),AND(J150&gt;21,J150-J151=2)),1,0)</f>
        <v>0</v>
      </c>
      <c r="K149" s="16">
        <f>IF(OR(AND(K150=21,K151&lt;20),AND(K150=30,OR(K151=29,K151=28)),AND(K150&gt;21,K150-K151=2)),1,0)</f>
        <v>0</v>
      </c>
      <c r="L149" s="16">
        <f>IF(OR(AND(L150=21,L151&lt;20),AND(L150=30,OR(L151=29,L151=28)),AND(L150&gt;21,L150-L151=2)),1,0)</f>
        <v>0</v>
      </c>
      <c r="M149" s="16"/>
      <c r="AK149" s="21"/>
      <c r="AL149" s="15">
        <f>IF(AM149&lt;&gt;"",VLOOKUP(AM149,AA156:AL157,12,FALSE),"")</f>
      </c>
      <c r="AM149" s="12">
        <f>IF(AK156=$G$5,AA156,IF(AK157=$G$5,AA157,""))</f>
      </c>
      <c r="AN149" s="12"/>
      <c r="AO149" s="12"/>
      <c r="AP149" s="12"/>
      <c r="AQ149" s="12"/>
      <c r="AR149" s="52"/>
      <c r="AS149" s="52"/>
      <c r="AT149" s="36"/>
      <c r="AU149" s="36"/>
      <c r="AV149" s="36"/>
      <c r="AW149" s="20">
        <f>SUM(AT150:AV150)</f>
        <v>0</v>
      </c>
      <c r="AX149" s="25">
        <f>AL149</f>
      </c>
      <c r="BO149" s="19"/>
      <c r="BP149" s="19"/>
      <c r="BQ149" s="19"/>
      <c r="BR149" s="19"/>
      <c r="BS149" s="19"/>
      <c r="BT149" s="19"/>
      <c r="BU149" s="21"/>
    </row>
    <row r="150" spans="1:73" ht="15" customHeight="1">
      <c r="A150" s="16">
        <f>Setup!K50</f>
        <v>14</v>
      </c>
      <c r="B150" s="17" t="str">
        <f>IF(C150="Bye","","("&amp;A150&amp;")")</f>
        <v>(14)</v>
      </c>
      <c r="C150" s="18">
        <f>IF(AND(Setup!$B$2&gt;64,Setup!$B$2&lt;=128),IF(VLOOKUP(A150,Setup!$A$14:$B$141,2,FALSE)&lt;&gt;"",VLOOKUP(A150,Setup!$A$14:$B$141,2,FALSE),"Bye"),"")</f>
      </c>
      <c r="D150" s="18"/>
      <c r="E150" s="18"/>
      <c r="F150" s="18"/>
      <c r="G150" s="18"/>
      <c r="H150" s="50"/>
      <c r="I150" s="51"/>
      <c r="J150" s="35"/>
      <c r="K150" s="35"/>
      <c r="L150" s="35"/>
      <c r="M150" s="16">
        <f>SUM(J149:L149)</f>
        <v>0</v>
      </c>
      <c r="N150" s="16" t="str">
        <f>B150</f>
        <v>(14)</v>
      </c>
      <c r="AK150" s="21"/>
      <c r="AL150" s="12"/>
      <c r="AM150" s="12"/>
      <c r="AN150" s="12"/>
      <c r="AO150" s="12"/>
      <c r="AP150" s="12"/>
      <c r="AQ150" s="12"/>
      <c r="AR150" s="16"/>
      <c r="AS150" s="16"/>
      <c r="AT150" s="16">
        <f>IF(OR(AND(AT149=21,AT148&lt;20),AND(AT149=30,OR(AT148=29,AT148=28)),AND(AT149&gt;21,AT149-AT148=2)),1,0)</f>
        <v>0</v>
      </c>
      <c r="AU150" s="16">
        <f>IF(OR(AND(AU149=21,AU148&lt;20),AND(AU149=30,OR(AU148=29,AU148=28)),AND(AU149&gt;21,AU149-AU148=2)),1,0)</f>
        <v>0</v>
      </c>
      <c r="AV150" s="16">
        <f>IF(OR(AND(AV149=21,AV148&lt;20),AND(AV149=30,OR(AV148=29,AV148=28)),AND(AV149&gt;21,AV149-AV148=2)),1,0)</f>
        <v>0</v>
      </c>
      <c r="AW150" s="46"/>
      <c r="BO150" s="19"/>
      <c r="BP150" s="19"/>
      <c r="BQ150" s="19"/>
      <c r="BR150" s="19"/>
      <c r="BS150" s="19"/>
      <c r="BT150" s="19"/>
      <c r="BU150" s="21"/>
    </row>
    <row r="151" spans="1:73" ht="15" customHeight="1">
      <c r="A151" s="16">
        <f>Setup!L50</f>
        <v>115</v>
      </c>
      <c r="B151" s="17" t="str">
        <f>IF(C151="Bye","","("&amp;A151&amp;")")</f>
        <v>(115)</v>
      </c>
      <c r="C151" s="12">
        <f>IF(AND(Setup!$B$2&gt;64,Setup!$B$2&lt;=128),IF(VLOOKUP(A151,Setup!$A$14:$B$141,2,FALSE)&lt;&gt;"",VLOOKUP(A151,Setup!$A$14:$B$141,2,FALSE),"Bye"),"")</f>
      </c>
      <c r="H151" s="52"/>
      <c r="I151" s="52"/>
      <c r="J151" s="36"/>
      <c r="K151" s="36"/>
      <c r="L151" s="36"/>
      <c r="M151" s="20">
        <f>SUM(J152:L152)</f>
        <v>0</v>
      </c>
      <c r="N151" s="16" t="str">
        <f>B151</f>
        <v>(115)</v>
      </c>
      <c r="T151" s="16"/>
      <c r="U151" s="16"/>
      <c r="V151" s="16">
        <f>IF(OR(AND(V152=21,V153&lt;20),AND(V152=30,OR(V153=29,V153=28)),AND(V152&gt;21,V152-V153=2)),1,0)</f>
        <v>0</v>
      </c>
      <c r="W151" s="16">
        <f>IF(OR(AND(W152=21,W153&lt;20),AND(W152=30,OR(W153=29,W153=28)),AND(W152&gt;21,W152-W153=2)),1,0)</f>
        <v>0</v>
      </c>
      <c r="X151" s="16">
        <f>IF(OR(AND(X152=21,X153&lt;20),AND(X152=30,OR(X153=29,X153=28)),AND(X152&gt;21,X152-X153=2)),1,0)</f>
        <v>0</v>
      </c>
      <c r="Y151" s="16"/>
      <c r="Z151" s="16"/>
      <c r="AK151" s="21"/>
      <c r="AW151" s="21"/>
      <c r="BU151" s="21"/>
    </row>
    <row r="152" spans="1:73" ht="15" customHeight="1">
      <c r="A152" s="16"/>
      <c r="B152" s="15"/>
      <c r="H152" s="16"/>
      <c r="I152" s="16"/>
      <c r="J152" s="16">
        <f>IF(OR(AND(J151=21,J150&lt;20),AND(J151=30,OR(J150=29,J150=28)),AND(J151&gt;21,J151-J150=2)),1,0)</f>
        <v>0</v>
      </c>
      <c r="K152" s="16">
        <f>IF(OR(AND(K151=21,K150&lt;20),AND(K151=30,OR(K150=29,K150=28)),AND(K151&gt;21,K151-K150=2)),1,0)</f>
        <v>0</v>
      </c>
      <c r="L152" s="16">
        <f>IF(OR(AND(L151=21,L150&lt;20),AND(L151=30,OR(L150=29,L150=28)),AND(L151&gt;21,L151-L150=2)),1,0)</f>
        <v>0</v>
      </c>
      <c r="M152" s="46"/>
      <c r="N152" s="22">
        <f>IF(O152&lt;&gt;"",VLOOKUP(O152,C150:N151,12,FALSE),"")</f>
      </c>
      <c r="O152" s="18">
        <f>IF(AND(C150="Bye",C151="Bye"),"Bye",IF(OR(M150=$G$5,C151="Bye"),C150,IF(OR(M151=$G$5,C150="Bye"),C151,"")))</f>
      </c>
      <c r="P152" s="18"/>
      <c r="Q152" s="18"/>
      <c r="R152" s="18"/>
      <c r="S152" s="18"/>
      <c r="T152" s="50"/>
      <c r="U152" s="51"/>
      <c r="V152" s="35"/>
      <c r="W152" s="35"/>
      <c r="X152" s="35"/>
      <c r="Y152" s="16">
        <f>SUM(V151:X151)</f>
        <v>0</v>
      </c>
      <c r="Z152" s="16">
        <f>N152</f>
      </c>
      <c r="AK152" s="21"/>
      <c r="AW152" s="21"/>
      <c r="BU152" s="21"/>
    </row>
    <row r="153" spans="1:73" ht="15" customHeight="1">
      <c r="A153" s="16"/>
      <c r="B153" s="15"/>
      <c r="H153" s="16"/>
      <c r="I153" s="16"/>
      <c r="J153" s="16">
        <f>IF(OR(AND(J154=21,J155&lt;20),AND(J154=30,OR(J155=29,J155=28)),AND(J154&gt;21,J154-J155=2)),1,0)</f>
        <v>0</v>
      </c>
      <c r="K153" s="16">
        <f>IF(OR(AND(K154=21,K155&lt;20),AND(K154=30,OR(K155=29,K155=28)),AND(K154&gt;21,K154-K155=2)),1,0)</f>
        <v>0</v>
      </c>
      <c r="L153" s="16">
        <f>IF(OR(AND(L154=21,L155&lt;20),AND(L154=30,OR(L155=29,L155=28)),AND(L154&gt;21,L154-L155=2)),1,0)</f>
        <v>0</v>
      </c>
      <c r="M153" s="46"/>
      <c r="N153" s="15">
        <f>IF(O153&lt;&gt;"",VLOOKUP(O153,C154:N155,12,FALSE),"")</f>
      </c>
      <c r="O153" s="12">
        <f>IF(AND(C154="Bye",C155="Bye"),"Bye",IF(OR(M154=$G$5,C155="Bye"),C154,IF(OR(M155=$G$5,C154="Bye"),C155,"")))</f>
      </c>
      <c r="T153" s="52"/>
      <c r="U153" s="52"/>
      <c r="V153" s="36"/>
      <c r="W153" s="36"/>
      <c r="X153" s="36"/>
      <c r="Y153" s="20">
        <f>SUM(V154:X154)</f>
        <v>0</v>
      </c>
      <c r="Z153" s="16">
        <f>N153</f>
      </c>
      <c r="AK153" s="21"/>
      <c r="AW153" s="21"/>
      <c r="BU153" s="21"/>
    </row>
    <row r="154" spans="1:73" ht="15" customHeight="1">
      <c r="A154" s="16">
        <f>Setup!K51</f>
        <v>51</v>
      </c>
      <c r="B154" s="17" t="str">
        <f>IF(C154="Bye","","("&amp;A154&amp;")")</f>
        <v>(51)</v>
      </c>
      <c r="C154" s="18">
        <f>IF(AND(Setup!$B$2&gt;64,Setup!$B$2&lt;=128),IF(VLOOKUP(A154,Setup!$A$14:$B$141,2,FALSE)&lt;&gt;"",VLOOKUP(A154,Setup!$A$14:$B$141,2,FALSE),"Bye"),"")</f>
      </c>
      <c r="D154" s="18"/>
      <c r="E154" s="18"/>
      <c r="F154" s="18"/>
      <c r="G154" s="18"/>
      <c r="H154" s="50"/>
      <c r="I154" s="51"/>
      <c r="J154" s="35"/>
      <c r="K154" s="35"/>
      <c r="L154" s="35"/>
      <c r="M154" s="23">
        <f>SUM(J153:L153)</f>
        <v>0</v>
      </c>
      <c r="N154" s="16" t="str">
        <f>B154</f>
        <v>(51)</v>
      </c>
      <c r="T154" s="16"/>
      <c r="U154" s="16"/>
      <c r="V154" s="16">
        <f>IF(OR(AND(V153=21,V152&lt;20),AND(V153=30,OR(V152=29,V152=28)),AND(V153&gt;21,V153-V152=2)),1,0)</f>
        <v>0</v>
      </c>
      <c r="W154" s="16">
        <f>IF(OR(AND(W153=21,W152&lt;20),AND(W153=30,OR(W152=29,W152=28)),AND(W153&gt;21,W153-W152=2)),1,0)</f>
        <v>0</v>
      </c>
      <c r="X154" s="16">
        <f>IF(OR(AND(X153=21,X152&lt;20),AND(X153=30,OR(X152=29,X152=28)),AND(X153&gt;21,X153-X152=2)),1,0)</f>
        <v>0</v>
      </c>
      <c r="Y154" s="46"/>
      <c r="AK154" s="21"/>
      <c r="AW154" s="21"/>
      <c r="AX154" s="12"/>
      <c r="BU154" s="21"/>
    </row>
    <row r="155" spans="1:73" ht="15" customHeight="1">
      <c r="A155" s="16">
        <f>Setup!L51</f>
        <v>78</v>
      </c>
      <c r="B155" s="17" t="str">
        <f>IF(C155="Bye","","("&amp;A155&amp;")")</f>
        <v>(78)</v>
      </c>
      <c r="C155" s="12">
        <f>IF(AND(Setup!$B$2&gt;64,Setup!$B$2&lt;=128),IF(VLOOKUP(A155,Setup!$A$14:$B$141,2,FALSE)&lt;&gt;"",VLOOKUP(A155,Setup!$A$14:$B$141,2,FALSE),"Bye"),"")</f>
      </c>
      <c r="H155" s="52"/>
      <c r="I155" s="52"/>
      <c r="J155" s="36"/>
      <c r="K155" s="36"/>
      <c r="L155" s="36"/>
      <c r="M155" s="24">
        <f>SUM(J156:L156)</f>
        <v>0</v>
      </c>
      <c r="N155" s="16" t="str">
        <f>B155</f>
        <v>(78)</v>
      </c>
      <c r="Y155" s="21"/>
      <c r="AF155" s="16"/>
      <c r="AG155" s="16"/>
      <c r="AH155" s="16">
        <f>IF(OR(AND(AH156=21,AH157&lt;20),AND(AH156=30,OR(AH157=29,AH157=28)),AND(AH156&gt;21,AH156-AH157=2)),1,0)</f>
        <v>0</v>
      </c>
      <c r="AI155" s="16">
        <f>IF(OR(AND(AI156=21,AI157&lt;20),AND(AI156=30,OR(AI157=29,AI157=28)),AND(AI156&gt;21,AI156-AI157=2)),1,0)</f>
        <v>0</v>
      </c>
      <c r="AJ155" s="16">
        <f>IF(OR(AND(AJ156=21,AJ157&lt;20),AND(AJ156=30,OR(AJ157=29,AJ157=28)),AND(AJ156&gt;21,AJ156-AJ157=2)),1,0)</f>
        <v>0</v>
      </c>
      <c r="AK155" s="46"/>
      <c r="AW155" s="21"/>
      <c r="AX155" s="12"/>
      <c r="BU155" s="21"/>
    </row>
    <row r="156" spans="1:73" ht="15" customHeight="1">
      <c r="A156" s="16"/>
      <c r="B156" s="15"/>
      <c r="H156" s="16"/>
      <c r="I156" s="16"/>
      <c r="J156" s="16">
        <f>IF(OR(AND(J155=21,J154&lt;20),AND(J155=30,OR(J154=29,J154=28)),AND(J155&gt;21,J155-J154=2)),1,0)</f>
        <v>0</v>
      </c>
      <c r="K156" s="16">
        <f>IF(OR(AND(K155=21,K154&lt;20),AND(K155=30,OR(K154=29,K154=28)),AND(K155&gt;21,K155-K154=2)),1,0)</f>
        <v>0</v>
      </c>
      <c r="L156" s="16">
        <f>IF(OR(AND(L155=21,L154&lt;20),AND(L155=30,OR(L154=29,L154=28)),AND(L155&gt;21,L155-L154=2)),1,0)</f>
        <v>0</v>
      </c>
      <c r="M156" s="25"/>
      <c r="N156" s="16"/>
      <c r="Y156" s="21"/>
      <c r="Z156" s="22">
        <f>IF(AA156&lt;&gt;"",VLOOKUP(AA156,O152:Z153,12,FALSE),"")</f>
      </c>
      <c r="AA156" s="18">
        <f>IF(AND(O152="Bye",O153="Bye"),"Bye",IF(OR(Y152=$G$5,O153="Bye"),O152,IF(OR(Y153=$G$5,O152="Bye"),O153,"")))</f>
      </c>
      <c r="AB156" s="18"/>
      <c r="AC156" s="18"/>
      <c r="AD156" s="18"/>
      <c r="AE156" s="18"/>
      <c r="AF156" s="50"/>
      <c r="AG156" s="51"/>
      <c r="AH156" s="35"/>
      <c r="AI156" s="35"/>
      <c r="AJ156" s="35"/>
      <c r="AK156" s="23">
        <f>SUM(AH155:AJ155)</f>
        <v>0</v>
      </c>
      <c r="AL156" s="25">
        <f>Z156</f>
      </c>
      <c r="AW156" s="21"/>
      <c r="BU156" s="21"/>
    </row>
    <row r="157" spans="1:73" ht="15" customHeight="1">
      <c r="A157" s="16"/>
      <c r="B157" s="15"/>
      <c r="H157" s="16"/>
      <c r="I157" s="16"/>
      <c r="J157" s="16">
        <f>IF(OR(AND(J158=21,J159&lt;20),AND(J158=30,OR(J159=29,J159=28)),AND(J158&gt;21,J158-J159=2)),1,0)</f>
        <v>0</v>
      </c>
      <c r="K157" s="16">
        <f>IF(OR(AND(K158=21,K159&lt;20),AND(K158=30,OR(K159=29,K159=28)),AND(K158&gt;21,K158-K159=2)),1,0)</f>
        <v>0</v>
      </c>
      <c r="L157" s="16">
        <f>IF(OR(AND(L158=21,L159&lt;20),AND(L158=30,OR(L159=29,L159=28)),AND(L158&gt;21,L158-L159=2)),1,0)</f>
        <v>0</v>
      </c>
      <c r="M157" s="16"/>
      <c r="N157" s="11"/>
      <c r="Y157" s="21"/>
      <c r="Z157" s="15">
        <f>IF(AA157&lt;&gt;"",VLOOKUP(AA157,O160:Z161,12,FALSE),"")</f>
      </c>
      <c r="AA157" s="12">
        <f>IF(AND(O160="Bye",O161="Bye"),"Bye",IF(OR(O161="Bye",Y160=$G$5),O160,IF(OR(Y161=$G$5,O160="Bye"),O161,"")))</f>
      </c>
      <c r="AF157" s="52"/>
      <c r="AG157" s="52"/>
      <c r="AH157" s="36"/>
      <c r="AI157" s="36"/>
      <c r="AJ157" s="36"/>
      <c r="AK157" s="24">
        <f>SUM(AH158:AJ158)</f>
        <v>0</v>
      </c>
      <c r="AL157" s="25">
        <f>Z157</f>
      </c>
      <c r="AW157" s="21"/>
      <c r="BU157" s="21"/>
    </row>
    <row r="158" spans="1:73" ht="15" customHeight="1">
      <c r="A158" s="16">
        <f>Setup!K52</f>
        <v>19</v>
      </c>
      <c r="B158" s="17" t="str">
        <f>IF(C158="Bye","","("&amp;A158&amp;")")</f>
        <v>(19)</v>
      </c>
      <c r="C158" s="18">
        <f>IF(AND(Setup!$B$2&gt;64,Setup!$B$2&lt;=128),IF(VLOOKUP(A158,Setup!$A$14:$B$141,2,FALSE)&lt;&gt;"",VLOOKUP(A158,Setup!$A$14:$B$141,2,FALSE),"Bye"),"")</f>
      </c>
      <c r="D158" s="18"/>
      <c r="E158" s="18"/>
      <c r="F158" s="18"/>
      <c r="G158" s="18"/>
      <c r="H158" s="50"/>
      <c r="I158" s="51"/>
      <c r="J158" s="35"/>
      <c r="K158" s="35"/>
      <c r="L158" s="35"/>
      <c r="M158" s="16">
        <f>SUM(J157:L157)</f>
        <v>0</v>
      </c>
      <c r="N158" s="16" t="str">
        <f>B158</f>
        <v>(19)</v>
      </c>
      <c r="Y158" s="21"/>
      <c r="AF158" s="16"/>
      <c r="AG158" s="16"/>
      <c r="AH158" s="16">
        <f>IF(OR(AND(AH157=21,AH156&lt;20),AND(AH157=30,OR(AH156=29,AH156=28)),AND(AH157&gt;21,AH157-AH156=2)),1,0)</f>
        <v>0</v>
      </c>
      <c r="AI158" s="16">
        <f>IF(OR(AND(AI157=21,AI156&lt;20),AND(AI157=30,OR(AI156=29,AI156=28)),AND(AI157&gt;21,AI157-AI156=2)),1,0)</f>
        <v>0</v>
      </c>
      <c r="AJ158" s="16">
        <f>IF(OR(AND(AJ157=21,AJ156&lt;20),AND(AJ157=30,OR(AJ156=29,AJ156=28)),AND(AJ157&gt;21,AJ157-AJ156=2)),1,0)</f>
        <v>0</v>
      </c>
      <c r="AK158" s="25"/>
      <c r="AW158" s="21"/>
      <c r="BU158" s="21"/>
    </row>
    <row r="159" spans="1:73" ht="15" customHeight="1">
      <c r="A159" s="16">
        <f>Setup!L52</f>
        <v>110</v>
      </c>
      <c r="B159" s="17" t="str">
        <f>IF(C159="Bye","","("&amp;A159&amp;")")</f>
        <v>(110)</v>
      </c>
      <c r="C159" s="12">
        <f>IF(AND(Setup!$B$2&gt;64,Setup!$B$2&lt;=128),IF(VLOOKUP(A159,Setup!$A$14:$B$141,2,FALSE)&lt;&gt;"",VLOOKUP(A159,Setup!$A$14:$B$141,2,FALSE),"Bye"),"")</f>
      </c>
      <c r="H159" s="52"/>
      <c r="I159" s="52"/>
      <c r="J159" s="36"/>
      <c r="K159" s="36"/>
      <c r="L159" s="36"/>
      <c r="M159" s="20">
        <f>SUM(J160:L160)</f>
        <v>0</v>
      </c>
      <c r="N159" s="16" t="str">
        <f>B159</f>
        <v>(110)</v>
      </c>
      <c r="T159" s="16"/>
      <c r="U159" s="16"/>
      <c r="V159" s="16">
        <f>IF(OR(AND(V160=21,V161&lt;20),AND(V160=30,OR(V161=29,V161=28)),AND(V160&gt;21,V160-V161=2)),1,0)</f>
        <v>0</v>
      </c>
      <c r="W159" s="16">
        <f>IF(OR(AND(W160=21,W161&lt;20),AND(W160=30,OR(W161=29,W161=28)),AND(W160&gt;21,W160-W161=2)),1,0)</f>
        <v>0</v>
      </c>
      <c r="X159" s="16">
        <f>IF(OR(AND(X160=21,X161&lt;20),AND(X160=30,OR(X161=29,X161=28)),AND(X160&gt;21,X160-X161=2)),1,0)</f>
        <v>0</v>
      </c>
      <c r="Y159" s="46"/>
      <c r="AK159" s="11"/>
      <c r="AW159" s="21"/>
      <c r="BU159" s="21"/>
    </row>
    <row r="160" spans="1:73" ht="15" customHeight="1">
      <c r="A160" s="16"/>
      <c r="B160" s="15"/>
      <c r="H160" s="16"/>
      <c r="I160" s="16"/>
      <c r="J160" s="16">
        <f>IF(OR(AND(J159=21,J158&lt;20),AND(J159=30,OR(J158=29,J158=28)),AND(J159&gt;21,J159-J158=2)),1,0)</f>
        <v>0</v>
      </c>
      <c r="K160" s="16">
        <f>IF(OR(AND(K159=21,K158&lt;20),AND(K159=30,OR(K158=29,K158=28)),AND(K159&gt;21,K159-K158=2)),1,0)</f>
        <v>0</v>
      </c>
      <c r="L160" s="16">
        <f>IF(OR(AND(L159=21,L158&lt;20),AND(L159=30,OR(L158=29,L158=28)),AND(L159&gt;21,L159-L158=2)),1,0)</f>
        <v>0</v>
      </c>
      <c r="M160" s="46"/>
      <c r="N160" s="22">
        <f>IF(O160&lt;&gt;"",VLOOKUP(O160,C158:N159,12,FALSE),"")</f>
      </c>
      <c r="O160" s="18">
        <f>IF(AND(C158="Bye",C159="Bye"),"Bye",IF(OR(M158=$G$5,C159="Bye"),C158,IF(OR(M159=$G$5,C158="Bye"),C159,"")))</f>
      </c>
      <c r="P160" s="18"/>
      <c r="Q160" s="18"/>
      <c r="R160" s="18"/>
      <c r="S160" s="18"/>
      <c r="T160" s="50"/>
      <c r="U160" s="51"/>
      <c r="V160" s="35"/>
      <c r="W160" s="35"/>
      <c r="X160" s="35"/>
      <c r="Y160" s="23">
        <f>SUM(V159:X159)</f>
        <v>0</v>
      </c>
      <c r="Z160" s="16">
        <f>N160</f>
      </c>
      <c r="AK160" s="11"/>
      <c r="AW160" s="21"/>
      <c r="BU160" s="21"/>
    </row>
    <row r="161" spans="1:73" ht="15" customHeight="1">
      <c r="A161" s="16"/>
      <c r="B161" s="15"/>
      <c r="H161" s="16"/>
      <c r="I161" s="16"/>
      <c r="J161" s="16">
        <f>IF(OR(AND(J162=21,J163&lt;20),AND(J162=30,OR(J163=29,J163=28)),AND(J162&gt;21,J162-J163=2)),1,0)</f>
        <v>0</v>
      </c>
      <c r="K161" s="16">
        <f>IF(OR(AND(K162=21,K163&lt;20),AND(K162=30,OR(K163=29,K163=28)),AND(K162&gt;21,K162-K163=2)),1,0)</f>
        <v>0</v>
      </c>
      <c r="L161" s="16">
        <f>IF(OR(AND(L162=21,L163&lt;20),AND(L162=30,OR(L163=29,L163=28)),AND(L162&gt;21,L162-L163=2)),1,0)</f>
        <v>0</v>
      </c>
      <c r="M161" s="46"/>
      <c r="N161" s="15">
        <f>IF(O161&lt;&gt;"",VLOOKUP(O161,C162:N163,12,FALSE),"")</f>
      </c>
      <c r="O161" s="12">
        <f>IF(AND(C162="Bye",C163="Bye"),"Bye",IF(OR(M162=$G$5,C163="Bye"),C162,IF(OR(M163=$G$5,C162="Bye"),C163,"")))</f>
      </c>
      <c r="T161" s="52"/>
      <c r="U161" s="52"/>
      <c r="V161" s="36"/>
      <c r="W161" s="36"/>
      <c r="X161" s="36"/>
      <c r="Y161" s="24">
        <f>SUM(V162:X162)</f>
        <v>0</v>
      </c>
      <c r="Z161" s="16">
        <f>N161</f>
      </c>
      <c r="AK161" s="11"/>
      <c r="AM161" s="68"/>
      <c r="AN161" s="68"/>
      <c r="AO161" s="68"/>
      <c r="AP161" s="68"/>
      <c r="AQ161" s="68"/>
      <c r="AR161" s="68"/>
      <c r="AS161" s="68"/>
      <c r="AT161" s="68"/>
      <c r="AU161" s="68"/>
      <c r="AV161" s="45"/>
      <c r="AW161" s="21"/>
      <c r="BO161" s="19"/>
      <c r="BP161" s="19"/>
      <c r="BQ161" s="19"/>
      <c r="BR161" s="19"/>
      <c r="BS161" s="19"/>
      <c r="BT161" s="19"/>
      <c r="BU161" s="21"/>
    </row>
    <row r="162" spans="1:73" ht="15" customHeight="1">
      <c r="A162" s="16">
        <f>Setup!K53</f>
        <v>46</v>
      </c>
      <c r="B162" s="17" t="str">
        <f>IF(C162="Bye","","("&amp;A162&amp;")")</f>
        <v>(46)</v>
      </c>
      <c r="C162" s="18">
        <f>IF(AND(Setup!$B$2&gt;64,Setup!$B$2&lt;=128),IF(VLOOKUP(A162,Setup!$A$14:$B$141,2,FALSE)&lt;&gt;"",VLOOKUP(A162,Setup!$A$14:$B$141,2,FALSE),"Bye"),"")</f>
      </c>
      <c r="D162" s="18"/>
      <c r="E162" s="18"/>
      <c r="F162" s="18"/>
      <c r="G162" s="18"/>
      <c r="H162" s="50"/>
      <c r="I162" s="51"/>
      <c r="J162" s="35"/>
      <c r="K162" s="35"/>
      <c r="L162" s="35"/>
      <c r="M162" s="23">
        <f>SUM(J161:L161)</f>
        <v>0</v>
      </c>
      <c r="N162" s="16" t="str">
        <f>B162</f>
        <v>(46)</v>
      </c>
      <c r="T162" s="16"/>
      <c r="U162" s="16"/>
      <c r="V162" s="16">
        <f>IF(OR(AND(V161=21,V160&lt;20),AND(V161=30,OR(V160=29,V160=28)),AND(V161&gt;21,V161-V160=2)),1,0)</f>
        <v>0</v>
      </c>
      <c r="W162" s="16">
        <f>IF(OR(AND(W161=21,W160&lt;20),AND(W161=30,OR(W160=29,W160=28)),AND(W161&gt;21,W161-W160=2)),1,0)</f>
        <v>0</v>
      </c>
      <c r="X162" s="16">
        <f>IF(OR(AND(X161=21,X160&lt;20),AND(X161=30,OR(X160=29,X160=28)),AND(X161&gt;21,X161-X160=2)),1,0)</f>
        <v>0</v>
      </c>
      <c r="Y162" s="25"/>
      <c r="AK162" s="11"/>
      <c r="AM162" s="43"/>
      <c r="AN162" s="43"/>
      <c r="AO162" s="43"/>
      <c r="AP162" s="43"/>
      <c r="AQ162" s="44"/>
      <c r="AR162" s="44"/>
      <c r="AS162" s="44"/>
      <c r="AT162" s="44"/>
      <c r="AU162" s="44"/>
      <c r="AV162" s="19"/>
      <c r="AW162" s="21"/>
      <c r="BO162" s="19"/>
      <c r="BP162" s="19"/>
      <c r="BQ162" s="19"/>
      <c r="BR162" s="19"/>
      <c r="BS162" s="19"/>
      <c r="BT162" s="19"/>
      <c r="BU162" s="21"/>
    </row>
    <row r="163" spans="1:73" ht="15" customHeight="1">
      <c r="A163" s="16">
        <f>Setup!L53</f>
        <v>83</v>
      </c>
      <c r="B163" s="17" t="str">
        <f>IF(C163="Bye","","("&amp;A163&amp;")")</f>
        <v>(83)</v>
      </c>
      <c r="C163" s="12">
        <f>IF(AND(Setup!$B$2&gt;64,Setup!$B$2&lt;=128),IF(VLOOKUP(A163,Setup!$A$14:$B$141,2,FALSE)&lt;&gt;"",VLOOKUP(A163,Setup!$A$14:$B$141,2,FALSE),"Bye"),"")</f>
      </c>
      <c r="H163" s="52"/>
      <c r="I163" s="52"/>
      <c r="J163" s="36"/>
      <c r="K163" s="36"/>
      <c r="L163" s="36"/>
      <c r="M163" s="24">
        <f>SUM(J164:L164)</f>
        <v>0</v>
      </c>
      <c r="N163" s="16" t="str">
        <f>B163</f>
        <v>(83)</v>
      </c>
      <c r="Y163" s="11"/>
      <c r="Z163" s="11"/>
      <c r="AK163" s="11"/>
      <c r="AM163" s="43"/>
      <c r="AN163" s="68"/>
      <c r="AO163" s="68"/>
      <c r="AP163" s="68"/>
      <c r="AQ163" s="68"/>
      <c r="AR163" s="68"/>
      <c r="AS163" s="68"/>
      <c r="AT163" s="68"/>
      <c r="AU163" s="45"/>
      <c r="AW163" s="21"/>
      <c r="AX163" s="16"/>
      <c r="AY163" s="16"/>
      <c r="AZ163" s="16"/>
      <c r="BA163" s="16"/>
      <c r="BB163" s="16"/>
      <c r="BC163" s="16"/>
      <c r="BD163" s="16"/>
      <c r="BE163" s="16"/>
      <c r="BF163" s="16">
        <f>IF(OR(AND(BF164=21,BF165&lt;20),AND(BF164=30,OR(BF165=29,BF165=28)),AND(BF164&gt;21,BF164-BF165=2)),1,0)</f>
        <v>0</v>
      </c>
      <c r="BG163" s="16">
        <f>IF(OR(AND(BG164=21,BG165&lt;20),AND(BG164=30,OR(BG165=29,BG165=28)),AND(BG164&gt;21,BG164-BG165=2)),1,0)</f>
        <v>0</v>
      </c>
      <c r="BH163" s="16">
        <f>IF(OR(AND(BH164=21,BH165&lt;20),AND(BH164=30,OR(BH165=29,BH165=28)),AND(BH164&gt;21,BH164-BH165=2)),1,0)</f>
        <v>0</v>
      </c>
      <c r="BI163" s="16"/>
      <c r="BJ163" s="25"/>
      <c r="BU163" s="21"/>
    </row>
    <row r="164" spans="1:73" ht="15" customHeight="1">
      <c r="A164" s="16"/>
      <c r="B164" s="15"/>
      <c r="H164" s="16"/>
      <c r="I164" s="16"/>
      <c r="J164" s="16">
        <f>IF(OR(AND(J163=21,J162&lt;20),AND(J163=30,OR(J162=29,J162=28)),AND(J163&gt;21,J163-J162=2)),1,0)</f>
        <v>0</v>
      </c>
      <c r="K164" s="16">
        <f>IF(OR(AND(K163=21,K162&lt;20),AND(K163=30,OR(K162=29,K162=28)),AND(K163&gt;21,K163-K162=2)),1,0)</f>
        <v>0</v>
      </c>
      <c r="L164" s="16">
        <f>IF(OR(AND(L163=21,L162&lt;20),AND(L163=30,OR(L162=29,L162=28)),AND(L163&gt;21,L163-L162=2)),1,0)</f>
        <v>0</v>
      </c>
      <c r="M164" s="25"/>
      <c r="Y164" s="11"/>
      <c r="Z164" s="11"/>
      <c r="AK164" s="11"/>
      <c r="AM164" s="43"/>
      <c r="AN164" s="43"/>
      <c r="AO164" s="43"/>
      <c r="AP164" s="43"/>
      <c r="AQ164" s="43"/>
      <c r="AR164" s="43"/>
      <c r="AS164" s="43"/>
      <c r="AT164" s="43"/>
      <c r="AU164" s="43"/>
      <c r="AW164" s="21"/>
      <c r="AX164" s="22">
        <f>IF(AY164&lt;&gt;"",VLOOKUP(AY164,AM148:AX149,12,FALSE),"")</f>
      </c>
      <c r="AY164" s="18">
        <f>IF(AW148=$G$5,AM148,IF(AW149=$G$5,AM149,""))</f>
      </c>
      <c r="AZ164" s="18"/>
      <c r="BA164" s="18"/>
      <c r="BB164" s="18"/>
      <c r="BC164" s="18"/>
      <c r="BD164" s="50"/>
      <c r="BE164" s="51"/>
      <c r="BF164" s="35"/>
      <c r="BG164" s="35"/>
      <c r="BH164" s="35"/>
      <c r="BI164" s="16">
        <f>SUM(BF163:BH163)</f>
        <v>0</v>
      </c>
      <c r="BJ164" s="25">
        <f>AX164</f>
      </c>
      <c r="BU164" s="21"/>
    </row>
    <row r="165" spans="1:73" ht="15" customHeight="1">
      <c r="A165" s="16"/>
      <c r="B165" s="15"/>
      <c r="H165" s="16"/>
      <c r="I165" s="16"/>
      <c r="J165" s="16">
        <f>IF(OR(AND(J166=21,J167&lt;20),AND(J166=30,OR(J167=29,J167=28)),AND(J166&gt;21,J166-J167=2)),1,0)</f>
        <v>0</v>
      </c>
      <c r="K165" s="16">
        <f>IF(OR(AND(K166=21,K167&lt;20),AND(K166=30,OR(K167=29,K167=28)),AND(K166&gt;21,K166-K167=2)),1,0)</f>
        <v>0</v>
      </c>
      <c r="L165" s="16">
        <f>IF(OR(AND(L166=21,L167&lt;20),AND(L166=30,OR(L167=29,L167=28)),AND(L166&gt;21,L166-L167=2)),1,0)</f>
        <v>0</v>
      </c>
      <c r="M165" s="16"/>
      <c r="N165" s="11"/>
      <c r="Y165" s="11"/>
      <c r="Z165" s="11"/>
      <c r="AK165" s="11"/>
      <c r="AW165" s="21"/>
      <c r="AX165" s="15">
        <f>IF(AY165&lt;&gt;"",VLOOKUP(AY165,AM180:AX181,12,FALSE),"")</f>
      </c>
      <c r="AY165" s="12">
        <f>IF(AW180=$G$5,AM180,IF(AW181=$G$5,AM181,""))</f>
      </c>
      <c r="AZ165" s="12"/>
      <c r="BA165" s="12"/>
      <c r="BB165" s="12"/>
      <c r="BC165" s="12"/>
      <c r="BD165" s="52"/>
      <c r="BE165" s="52"/>
      <c r="BF165" s="36"/>
      <c r="BG165" s="36"/>
      <c r="BH165" s="36"/>
      <c r="BI165" s="20">
        <f>SUM(BF166:BH166)</f>
        <v>0</v>
      </c>
      <c r="BJ165" s="25">
        <f>AX165</f>
      </c>
      <c r="BU165" s="21"/>
    </row>
    <row r="166" spans="1:73" ht="15" customHeight="1">
      <c r="A166" s="16">
        <f>Setup!K54</f>
        <v>11</v>
      </c>
      <c r="B166" s="17" t="str">
        <f>IF(C166="Bye","","("&amp;A166&amp;")")</f>
        <v>(11)</v>
      </c>
      <c r="C166" s="18">
        <f>IF(AND(Setup!$B$2&gt;64,Setup!$B$2&lt;=128),IF(VLOOKUP(A166,Setup!$A$14:$B$141,2,FALSE)&lt;&gt;"",VLOOKUP(A166,Setup!$A$14:$B$141,2,FALSE),"Bye"),"")</f>
      </c>
      <c r="D166" s="18"/>
      <c r="E166" s="18"/>
      <c r="F166" s="18"/>
      <c r="G166" s="18"/>
      <c r="H166" s="50"/>
      <c r="I166" s="51"/>
      <c r="J166" s="35"/>
      <c r="K166" s="35"/>
      <c r="L166" s="35"/>
      <c r="M166" s="16">
        <f>SUM(J165:L165)</f>
        <v>0</v>
      </c>
      <c r="N166" s="16" t="str">
        <f>B166</f>
        <v>(11)</v>
      </c>
      <c r="AW166" s="21"/>
      <c r="AX166" s="12"/>
      <c r="AY166" s="12"/>
      <c r="AZ166" s="12"/>
      <c r="BA166" s="12"/>
      <c r="BB166" s="12"/>
      <c r="BC166" s="12"/>
      <c r="BD166" s="16"/>
      <c r="BE166" s="16"/>
      <c r="BF166" s="16">
        <f>IF(OR(AND(BF165=21,BF164&lt;20),AND(BF165=30,OR(BF164=29,BF164=28)),AND(BF165&gt;21,BF165-BF164=2)),1,0)</f>
        <v>0</v>
      </c>
      <c r="BG166" s="16">
        <f>IF(OR(AND(BG165=21,BG164&lt;20),AND(BG165=30,OR(BG164=29,BG164=28)),AND(BG165&gt;21,BG165-BG164=2)),1,0)</f>
        <v>0</v>
      </c>
      <c r="BH166" s="16">
        <f>IF(OR(AND(BH165=21,BH164&lt;20),AND(BH165=30,OR(BH164=29,BH164=28)),AND(BH165&gt;21,BH165-BH164=2)),1,0)</f>
        <v>0</v>
      </c>
      <c r="BI166" s="46"/>
      <c r="BU166" s="21"/>
    </row>
    <row r="167" spans="1:73" ht="15" customHeight="1">
      <c r="A167" s="16">
        <f>Setup!L54</f>
        <v>118</v>
      </c>
      <c r="B167" s="17" t="str">
        <f>IF(C167="Bye","","("&amp;A167&amp;")")</f>
        <v>(118)</v>
      </c>
      <c r="C167" s="12">
        <f>IF(AND(Setup!$B$2&gt;64,Setup!$B$2&lt;=128),IF(VLOOKUP(A167,Setup!$A$14:$B$141,2,FALSE)&lt;&gt;"",VLOOKUP(A167,Setup!$A$14:$B$141,2,FALSE),"Bye"),"")</f>
      </c>
      <c r="H167" s="52"/>
      <c r="I167" s="52"/>
      <c r="J167" s="36"/>
      <c r="K167" s="36"/>
      <c r="L167" s="36"/>
      <c r="M167" s="20">
        <f>SUM(J168:L168)</f>
        <v>0</v>
      </c>
      <c r="N167" s="16" t="str">
        <f>B167</f>
        <v>(118)</v>
      </c>
      <c r="T167" s="16"/>
      <c r="U167" s="16"/>
      <c r="V167" s="16">
        <f>IF(OR(AND(V168=21,V169&lt;20),AND(V168=30,OR(V169=29,V169=28)),AND(V168&gt;21,V168-V169=2)),1,0)</f>
        <v>0</v>
      </c>
      <c r="W167" s="16">
        <f>IF(OR(AND(W168=21,W169&lt;20),AND(W168=30,OR(W169=29,W169=28)),AND(W168&gt;21,W168-W169=2)),1,0)</f>
        <v>0</v>
      </c>
      <c r="X167" s="16">
        <f>IF(OR(AND(X168=21,X169&lt;20),AND(X168=30,OR(X169=29,X169=28)),AND(X168&gt;21,X168-X169=2)),1,0)</f>
        <v>0</v>
      </c>
      <c r="Y167" s="16"/>
      <c r="Z167" s="16"/>
      <c r="AW167" s="21"/>
      <c r="BC167" s="19"/>
      <c r="BD167" s="19"/>
      <c r="BE167" s="19"/>
      <c r="BF167" s="19"/>
      <c r="BG167" s="19"/>
      <c r="BH167" s="19"/>
      <c r="BI167" s="21"/>
      <c r="BU167" s="21"/>
    </row>
    <row r="168" spans="1:73" ht="15" customHeight="1">
      <c r="A168" s="16"/>
      <c r="B168" s="15"/>
      <c r="H168" s="16"/>
      <c r="I168" s="16"/>
      <c r="J168" s="16">
        <f>IF(OR(AND(J167=21,J166&lt;20),AND(J167=30,OR(J166=29,J166=28)),AND(J167&gt;21,J167-J166=2)),1,0)</f>
        <v>0</v>
      </c>
      <c r="K168" s="16">
        <f>IF(OR(AND(K167=21,K166&lt;20),AND(K167=30,OR(K166=29,K166=28)),AND(K167&gt;21,K167-K166=2)),1,0)</f>
        <v>0</v>
      </c>
      <c r="L168" s="16">
        <f>IF(OR(AND(L167=21,L166&lt;20),AND(L167=30,OR(L166=29,L166=28)),AND(L167&gt;21,L167-L166=2)),1,0)</f>
        <v>0</v>
      </c>
      <c r="M168" s="46"/>
      <c r="N168" s="22">
        <f>IF(O168&lt;&gt;"",VLOOKUP(O168,C166:N167,12,FALSE),"")</f>
      </c>
      <c r="O168" s="18">
        <f>IF(AND(C166="Bye",C167="Bye"),"Bye",IF(OR(M166=$G$5,C167="Bye"),C166,IF(OR(M167=$G$5,C166="Bye"),C167,"")))</f>
      </c>
      <c r="P168" s="18"/>
      <c r="Q168" s="18"/>
      <c r="R168" s="18"/>
      <c r="S168" s="18"/>
      <c r="T168" s="50"/>
      <c r="U168" s="51"/>
      <c r="V168" s="35"/>
      <c r="W168" s="35"/>
      <c r="X168" s="35"/>
      <c r="Y168" s="16">
        <f>SUM(V167:X167)</f>
        <v>0</v>
      </c>
      <c r="Z168" s="16">
        <f>N168</f>
      </c>
      <c r="AW168" s="21"/>
      <c r="BC168" s="19"/>
      <c r="BD168" s="19"/>
      <c r="BE168" s="19"/>
      <c r="BF168" s="19"/>
      <c r="BG168" s="19"/>
      <c r="BH168" s="19"/>
      <c r="BI168" s="21"/>
      <c r="BU168" s="21"/>
    </row>
    <row r="169" spans="1:73" ht="15" customHeight="1">
      <c r="A169" s="16"/>
      <c r="B169" s="15"/>
      <c r="H169" s="16"/>
      <c r="I169" s="16"/>
      <c r="J169" s="16">
        <f>IF(OR(AND(J170=21,J171&lt;20),AND(J170=30,OR(J171=29,J171=28)),AND(J170&gt;21,J170-J171=2)),1,0)</f>
        <v>0</v>
      </c>
      <c r="K169" s="16">
        <f>IF(OR(AND(K170=21,K171&lt;20),AND(K170=30,OR(K171=29,K171=28)),AND(K170&gt;21,K170-K171=2)),1,0)</f>
        <v>0</v>
      </c>
      <c r="L169" s="16">
        <f>IF(OR(AND(L170=21,L171&lt;20),AND(L170=30,OR(L171=29,L171=28)),AND(L170&gt;21,L170-L171=2)),1,0)</f>
        <v>0</v>
      </c>
      <c r="M169" s="46"/>
      <c r="N169" s="15">
        <f>IF(O169&lt;&gt;"",VLOOKUP(O169,C170:N171,12,FALSE),"")</f>
      </c>
      <c r="O169" s="12">
        <f>IF(AND(C170="Bye",C171="Bye"),"Bye",IF(OR(M170=$G$5,C171="Bye"),C170,IF(OR(M171=$G$5,C170="Bye"),C171,"")))</f>
      </c>
      <c r="T169" s="52"/>
      <c r="U169" s="52"/>
      <c r="V169" s="36"/>
      <c r="W169" s="36"/>
      <c r="X169" s="36"/>
      <c r="Y169" s="20">
        <f>SUM(V170:X170)</f>
        <v>0</v>
      </c>
      <c r="Z169" s="16">
        <f>N169</f>
      </c>
      <c r="AW169" s="21"/>
      <c r="BI169" s="21"/>
      <c r="BU169" s="21"/>
    </row>
    <row r="170" spans="1:73" ht="15" customHeight="1">
      <c r="A170" s="16">
        <f>Setup!K55</f>
        <v>54</v>
      </c>
      <c r="B170" s="17" t="str">
        <f>IF(C170="Bye","","("&amp;A170&amp;")")</f>
        <v>(54)</v>
      </c>
      <c r="C170" s="18">
        <f>IF(AND(Setup!$B$2&gt;64,Setup!$B$2&lt;=128),IF(VLOOKUP(A170,Setup!$A$14:$B$141,2,FALSE)&lt;&gt;"",VLOOKUP(A170,Setup!$A$14:$B$141,2,FALSE),"Bye"),"")</f>
      </c>
      <c r="D170" s="18"/>
      <c r="E170" s="18"/>
      <c r="F170" s="18"/>
      <c r="G170" s="18"/>
      <c r="H170" s="50"/>
      <c r="I170" s="51"/>
      <c r="J170" s="35"/>
      <c r="K170" s="35"/>
      <c r="L170" s="35"/>
      <c r="M170" s="23">
        <f>SUM(J169:L169)</f>
        <v>0</v>
      </c>
      <c r="N170" s="16" t="str">
        <f>B170</f>
        <v>(54)</v>
      </c>
      <c r="T170" s="16"/>
      <c r="U170" s="16"/>
      <c r="V170" s="16">
        <f>IF(OR(AND(V169=21,V168&lt;20),AND(V169=30,OR(V168=29,V168=28)),AND(V169&gt;21,V169-V168=2)),1,0)</f>
        <v>0</v>
      </c>
      <c r="W170" s="16">
        <f>IF(OR(AND(W169=21,W168&lt;20),AND(W169=30,OR(W168=29,W168=28)),AND(W169&gt;21,W169-W168=2)),1,0)</f>
        <v>0</v>
      </c>
      <c r="X170" s="16">
        <f>IF(OR(AND(X169=21,X168&lt;20),AND(X169=30,OR(X168=29,X168=28)),AND(X169&gt;21,X169-X168=2)),1,0)</f>
        <v>0</v>
      </c>
      <c r="Y170" s="46"/>
      <c r="AW170" s="21"/>
      <c r="BI170" s="21"/>
      <c r="BU170" s="21"/>
    </row>
    <row r="171" spans="1:73" ht="15" customHeight="1">
      <c r="A171" s="16">
        <f>Setup!L55</f>
        <v>75</v>
      </c>
      <c r="B171" s="17" t="str">
        <f>IF(C171="Bye","","("&amp;A171&amp;")")</f>
        <v>(75)</v>
      </c>
      <c r="C171" s="12">
        <f>IF(AND(Setup!$B$2&gt;64,Setup!$B$2&lt;=128),IF(VLOOKUP(A171,Setup!$A$14:$B$141,2,FALSE)&lt;&gt;"",VLOOKUP(A171,Setup!$A$14:$B$141,2,FALSE),"Bye"),"")</f>
      </c>
      <c r="H171" s="52"/>
      <c r="I171" s="52"/>
      <c r="J171" s="36"/>
      <c r="K171" s="36"/>
      <c r="L171" s="36"/>
      <c r="M171" s="24">
        <f>SUM(J172:L172)</f>
        <v>0</v>
      </c>
      <c r="N171" s="16" t="str">
        <f>B171</f>
        <v>(75)</v>
      </c>
      <c r="Y171" s="21"/>
      <c r="AF171" s="16"/>
      <c r="AG171" s="16"/>
      <c r="AH171" s="16">
        <f>IF(OR(AND(AH172=21,AH173&lt;20),AND(AH172=30,OR(AH173=29,AH173=28)),AND(AH172&gt;21,AH172-AH173=2)),1,0)</f>
        <v>0</v>
      </c>
      <c r="AI171" s="16">
        <f>IF(OR(AND(AI172=21,AI173&lt;20),AND(AI172=30,OR(AI173=29,AI173=28)),AND(AI172&gt;21,AI172-AI173=2)),1,0)</f>
        <v>0</v>
      </c>
      <c r="AJ171" s="16">
        <f>IF(OR(AND(AJ172=21,AJ173&lt;20),AND(AJ172=30,OR(AJ173=29,AJ173=28)),AND(AJ172&gt;21,AJ172-AJ173=2)),1,0)</f>
        <v>0</v>
      </c>
      <c r="AK171" s="16"/>
      <c r="AW171" s="21"/>
      <c r="BI171" s="21"/>
      <c r="BU171" s="21"/>
    </row>
    <row r="172" spans="1:73" ht="15" customHeight="1">
      <c r="A172" s="16"/>
      <c r="B172" s="15"/>
      <c r="H172" s="16"/>
      <c r="I172" s="16"/>
      <c r="J172" s="16">
        <f>IF(OR(AND(J171=21,J170&lt;20),AND(J171=30,OR(J170=29,J170=28)),AND(J171&gt;21,J171-J170=2)),1,0)</f>
        <v>0</v>
      </c>
      <c r="K172" s="16">
        <f>IF(OR(AND(K171=21,K170&lt;20),AND(K171=30,OR(K170=29,K170=28)),AND(K171&gt;21,K171-K170=2)),1,0)</f>
        <v>0</v>
      </c>
      <c r="L172" s="16">
        <f>IF(OR(AND(L171=21,L170&lt;20),AND(L171=30,OR(L170=29,L170=28)),AND(L171&gt;21,L171-L170=2)),1,0)</f>
        <v>0</v>
      </c>
      <c r="M172" s="25"/>
      <c r="N172" s="16"/>
      <c r="Y172" s="21"/>
      <c r="Z172" s="22">
        <f>IF(AA172&lt;&gt;"",VLOOKUP(AA172,O168:Z169,12,FALSE),"")</f>
      </c>
      <c r="AA172" s="18">
        <f>IF(AND(O168="Bye",O169="Bye"),"Bye",IF(OR(Y168=$G$5,O169="Bye"),O168,IF(OR(Y169=$G$5,O168="Bye"),O169,"")))</f>
      </c>
      <c r="AB172" s="18"/>
      <c r="AC172" s="18"/>
      <c r="AD172" s="18"/>
      <c r="AE172" s="18"/>
      <c r="AF172" s="50"/>
      <c r="AG172" s="51"/>
      <c r="AH172" s="35"/>
      <c r="AI172" s="35"/>
      <c r="AJ172" s="35"/>
      <c r="AK172" s="16">
        <f>SUM(AH171:AJ171)</f>
        <v>0</v>
      </c>
      <c r="AL172" s="25">
        <f>Z172</f>
      </c>
      <c r="AW172" s="21"/>
      <c r="BI172" s="21"/>
      <c r="BU172" s="21"/>
    </row>
    <row r="173" spans="1:73" ht="15" customHeight="1">
      <c r="A173" s="16"/>
      <c r="B173" s="15"/>
      <c r="H173" s="16"/>
      <c r="I173" s="16"/>
      <c r="J173" s="16">
        <f>IF(OR(AND(J174=21,J175&lt;20),AND(J174=30,OR(J175=29,J175=28)),AND(J174&gt;21,J174-J175=2)),1,0)</f>
        <v>0</v>
      </c>
      <c r="K173" s="16">
        <f>IF(OR(AND(K174=21,K175&lt;20),AND(K174=30,OR(K175=29,K175=28)),AND(K174&gt;21,K174-K175=2)),1,0)</f>
        <v>0</v>
      </c>
      <c r="L173" s="16">
        <f>IF(OR(AND(L174=21,L175&lt;20),AND(L174=30,OR(L175=29,L175=28)),AND(L174&gt;21,L174-L175=2)),1,0)</f>
        <v>0</v>
      </c>
      <c r="M173" s="16"/>
      <c r="N173" s="11"/>
      <c r="Y173" s="21"/>
      <c r="Z173" s="15">
        <f>IF(AA173&lt;&gt;"",VLOOKUP(AA173,O176:Z177,12,FALSE),"")</f>
      </c>
      <c r="AA173" s="12">
        <f>IF(AND(O176="Bye",O177="Bye"),"Bye",IF(OR(O177="Bye",Y176=$G$5),O176,IF(OR(Y177=$G$5,O176="Bye"),O177,"")))</f>
      </c>
      <c r="AF173" s="52"/>
      <c r="AG173" s="52"/>
      <c r="AH173" s="36"/>
      <c r="AI173" s="36"/>
      <c r="AJ173" s="36"/>
      <c r="AK173" s="20">
        <f>SUM(AH174:AJ174)</f>
        <v>0</v>
      </c>
      <c r="AL173" s="25">
        <f>Z173</f>
      </c>
      <c r="AW173" s="21"/>
      <c r="BI173" s="21"/>
      <c r="BO173" s="19"/>
      <c r="BP173" s="19"/>
      <c r="BQ173" s="19"/>
      <c r="BR173" s="19"/>
      <c r="BS173" s="19"/>
      <c r="BT173" s="19"/>
      <c r="BU173" s="21"/>
    </row>
    <row r="174" spans="1:73" ht="15" customHeight="1">
      <c r="A174" s="16">
        <f>Setup!K56</f>
        <v>22</v>
      </c>
      <c r="B174" s="17" t="str">
        <f>IF(C174="Bye","","("&amp;A174&amp;")")</f>
        <v>(22)</v>
      </c>
      <c r="C174" s="18">
        <f>IF(AND(Setup!$B$2&gt;64,Setup!$B$2&lt;=128),IF(VLOOKUP(A174,Setup!$A$14:$B$141,2,FALSE)&lt;&gt;"",VLOOKUP(A174,Setup!$A$14:$B$141,2,FALSE),"Bye"),"")</f>
      </c>
      <c r="D174" s="18"/>
      <c r="E174" s="18"/>
      <c r="F174" s="18"/>
      <c r="G174" s="18"/>
      <c r="H174" s="50"/>
      <c r="I174" s="51"/>
      <c r="J174" s="35"/>
      <c r="K174" s="35"/>
      <c r="L174" s="35"/>
      <c r="M174" s="16">
        <f>SUM(J173:L173)</f>
        <v>0</v>
      </c>
      <c r="N174" s="16" t="str">
        <f>B174</f>
        <v>(22)</v>
      </c>
      <c r="Y174" s="21"/>
      <c r="AF174" s="16"/>
      <c r="AG174" s="16"/>
      <c r="AH174" s="16">
        <f>IF(OR(AND(AH173=21,AH172&lt;20),AND(AH173=30,OR(AH172=29,AH172=28)),AND(AH173&gt;21,AH173-AH172=2)),1,0)</f>
        <v>0</v>
      </c>
      <c r="AI174" s="16">
        <f>IF(OR(AND(AI173=21,AI172&lt;20),AND(AI173=30,OR(AI172=29,AI172=28)),AND(AI173&gt;21,AI173-AI172=2)),1,0)</f>
        <v>0</v>
      </c>
      <c r="AJ174" s="16">
        <f>IF(OR(AND(AJ173=21,AJ172&lt;20),AND(AJ173=30,OR(AJ172=29,AJ172=28)),AND(AJ173&gt;21,AJ173-AJ172=2)),1,0)</f>
        <v>0</v>
      </c>
      <c r="AK174" s="46"/>
      <c r="AL174" s="16"/>
      <c r="AM174" s="25"/>
      <c r="AN174" s="25"/>
      <c r="AO174" s="25"/>
      <c r="AP174" s="25"/>
      <c r="AQ174" s="25"/>
      <c r="AW174" s="21"/>
      <c r="BI174" s="21"/>
      <c r="BO174" s="19"/>
      <c r="BP174" s="19"/>
      <c r="BQ174" s="19"/>
      <c r="BR174" s="19"/>
      <c r="BS174" s="19"/>
      <c r="BT174" s="19"/>
      <c r="BU174" s="21"/>
    </row>
    <row r="175" spans="1:73" ht="15" customHeight="1">
      <c r="A175" s="16">
        <f>Setup!L56</f>
        <v>107</v>
      </c>
      <c r="B175" s="17" t="str">
        <f>IF(C175="Bye","","("&amp;A175&amp;")")</f>
        <v>(107)</v>
      </c>
      <c r="C175" s="12">
        <f>IF(AND(Setup!$B$2&gt;64,Setup!$B$2&lt;=128),IF(VLOOKUP(A175,Setup!$A$14:$B$141,2,FALSE)&lt;&gt;"",VLOOKUP(A175,Setup!$A$14:$B$141,2,FALSE),"Bye"),"")</f>
      </c>
      <c r="H175" s="52"/>
      <c r="I175" s="52"/>
      <c r="J175" s="36"/>
      <c r="K175" s="36"/>
      <c r="L175" s="36"/>
      <c r="M175" s="20">
        <f>SUM(J176:L176)</f>
        <v>0</v>
      </c>
      <c r="N175" s="16" t="str">
        <f>B175</f>
        <v>(107)</v>
      </c>
      <c r="T175" s="16"/>
      <c r="U175" s="16"/>
      <c r="V175" s="16">
        <f>IF(OR(AND(V176=21,V177&lt;20),AND(V176=30,OR(V177=29,V177=28)),AND(V176&gt;21,V176-V177=2)),1,0)</f>
        <v>0</v>
      </c>
      <c r="W175" s="16">
        <f>IF(OR(AND(W176=21,W177&lt;20),AND(W176=30,OR(W177=29,W177=28)),AND(W176&gt;21,W176-W177=2)),1,0)</f>
        <v>0</v>
      </c>
      <c r="X175" s="16">
        <f>IF(OR(AND(X176=21,X177&lt;20),AND(X176=30,OR(X177=29,X177=28)),AND(X176&gt;21,X176-X177=2)),1,0)</f>
        <v>0</v>
      </c>
      <c r="Y175" s="46"/>
      <c r="AK175" s="21"/>
      <c r="AL175" s="12"/>
      <c r="AW175" s="21"/>
      <c r="BI175" s="21"/>
      <c r="BU175" s="21"/>
    </row>
    <row r="176" spans="1:73" ht="15" customHeight="1">
      <c r="A176" s="16"/>
      <c r="B176" s="15"/>
      <c r="H176" s="16"/>
      <c r="I176" s="16"/>
      <c r="J176" s="16">
        <f>IF(OR(AND(J175=21,J174&lt;20),AND(J175=30,OR(J174=29,J174=28)),AND(J175&gt;21,J175-J174=2)),1,0)</f>
        <v>0</v>
      </c>
      <c r="K176" s="16">
        <f>IF(OR(AND(K175=21,K174&lt;20),AND(K175=30,OR(K174=29,K174=28)),AND(K175&gt;21,K175-K174=2)),1,0)</f>
        <v>0</v>
      </c>
      <c r="L176" s="16">
        <f>IF(OR(AND(L175=21,L174&lt;20),AND(L175=30,OR(L174=29,L174=28)),AND(L175&gt;21,L175-L174=2)),1,0)</f>
        <v>0</v>
      </c>
      <c r="M176" s="46"/>
      <c r="N176" s="22">
        <f>IF(O176&lt;&gt;"",VLOOKUP(O176,C174:N175,12,FALSE),"")</f>
      </c>
      <c r="O176" s="18">
        <f>IF(AND(C174="Bye",C175="Bye"),"Bye",IF(OR(M174=$G$5,C175="Bye"),C174,IF(OR(M175=$G$5,C174="Bye"),C175,"")))</f>
      </c>
      <c r="P176" s="18"/>
      <c r="Q176" s="18"/>
      <c r="R176" s="18"/>
      <c r="S176" s="18"/>
      <c r="T176" s="50"/>
      <c r="U176" s="51"/>
      <c r="V176" s="35"/>
      <c r="W176" s="35"/>
      <c r="X176" s="35"/>
      <c r="Y176" s="23">
        <f>SUM(V175:X175)</f>
        <v>0</v>
      </c>
      <c r="Z176" s="16">
        <f>N176</f>
      </c>
      <c r="AK176" s="21"/>
      <c r="AL176" s="12"/>
      <c r="AW176" s="21"/>
      <c r="BI176" s="21"/>
      <c r="BU176" s="21"/>
    </row>
    <row r="177" spans="1:73" ht="15" customHeight="1">
      <c r="A177" s="16"/>
      <c r="B177" s="15"/>
      <c r="H177" s="16"/>
      <c r="I177" s="16"/>
      <c r="J177" s="16">
        <f>IF(OR(AND(J178=21,J179&lt;20),AND(J178=30,OR(J179=29,J179=28)),AND(J178&gt;21,J178-J179=2)),1,0)</f>
        <v>0</v>
      </c>
      <c r="K177" s="16">
        <f>IF(OR(AND(K178=21,K179&lt;20),AND(K178=30,OR(K179=29,K179=28)),AND(K178&gt;21,K178-K179=2)),1,0)</f>
        <v>0</v>
      </c>
      <c r="L177" s="16">
        <f>IF(OR(AND(L178=21,L179&lt;20),AND(L178=30,OR(L179=29,L179=28)),AND(L178&gt;21,L178-L179=2)),1,0)</f>
        <v>0</v>
      </c>
      <c r="M177" s="46"/>
      <c r="N177" s="15">
        <f>IF(O177&lt;&gt;"",VLOOKUP(O177,C178:N179,12,FALSE),"")</f>
      </c>
      <c r="O177" s="12">
        <f>IF(AND(C178="Bye",C179="Bye"),"Bye",IF(OR(M178=$G$5,C179="Bye"),C178,IF(OR(M179=$G$5,C178="Bye"),C179,"")))</f>
      </c>
      <c r="T177" s="52"/>
      <c r="U177" s="52"/>
      <c r="V177" s="36"/>
      <c r="W177" s="36"/>
      <c r="X177" s="36"/>
      <c r="Y177" s="24">
        <f>SUM(V178:X178)</f>
        <v>0</v>
      </c>
      <c r="Z177" s="16">
        <f>N177</f>
      </c>
      <c r="AK177" s="21"/>
      <c r="AL177" s="12"/>
      <c r="AW177" s="21"/>
      <c r="BI177" s="21"/>
      <c r="BJ177" s="12"/>
      <c r="BU177" s="21"/>
    </row>
    <row r="178" spans="1:73" ht="15" customHeight="1">
      <c r="A178" s="16">
        <f>Setup!K57</f>
        <v>43</v>
      </c>
      <c r="B178" s="17" t="str">
        <f>IF(C178="Bye","","("&amp;A178&amp;")")</f>
        <v>(43)</v>
      </c>
      <c r="C178" s="18">
        <f>IF(AND(Setup!$B$2&gt;64,Setup!$B$2&lt;=128),IF(VLOOKUP(A178,Setup!$A$14:$B$141,2,FALSE)&lt;&gt;"",VLOOKUP(A178,Setup!$A$14:$B$141,2,FALSE),"Bye"),"")</f>
      </c>
      <c r="D178" s="18"/>
      <c r="E178" s="18"/>
      <c r="F178" s="18"/>
      <c r="G178" s="18"/>
      <c r="H178" s="50"/>
      <c r="I178" s="51"/>
      <c r="J178" s="35"/>
      <c r="K178" s="35"/>
      <c r="L178" s="35"/>
      <c r="M178" s="23">
        <f>SUM(J177:L177)</f>
        <v>0</v>
      </c>
      <c r="N178" s="16" t="str">
        <f>B178</f>
        <v>(43)</v>
      </c>
      <c r="T178" s="16"/>
      <c r="U178" s="16"/>
      <c r="V178" s="16">
        <f>IF(OR(AND(V177=21,V176&lt;20),AND(V177=30,OR(V176=29,V176=28)),AND(V177&gt;21,V177-V176=2)),1,0)</f>
        <v>0</v>
      </c>
      <c r="W178" s="16">
        <f>IF(OR(AND(W177=21,W176&lt;20),AND(W177=30,OR(W176=29,W176=28)),AND(W177&gt;21,W177-W176=2)),1,0)</f>
        <v>0</v>
      </c>
      <c r="X178" s="16">
        <f>IF(OR(AND(X177=21,X176&lt;20),AND(X177=30,OR(X176=29,X176=28)),AND(X177&gt;21,X177-X176=2)),1,0)</f>
        <v>0</v>
      </c>
      <c r="Y178" s="25"/>
      <c r="AK178" s="21"/>
      <c r="AW178" s="21"/>
      <c r="BI178" s="21"/>
      <c r="BJ178" s="12"/>
      <c r="BU178" s="21"/>
    </row>
    <row r="179" spans="1:73" ht="15" customHeight="1">
      <c r="A179" s="16">
        <f>Setup!L57</f>
        <v>86</v>
      </c>
      <c r="B179" s="17" t="str">
        <f>IF(C179="Bye","","("&amp;A179&amp;")")</f>
        <v>(86)</v>
      </c>
      <c r="C179" s="12">
        <f>IF(AND(Setup!$B$2&gt;64,Setup!$B$2&lt;=128),IF(VLOOKUP(A179,Setup!$A$14:$B$141,2,FALSE)&lt;&gt;"",VLOOKUP(A179,Setup!$A$14:$B$141,2,FALSE),"Bye"),"")</f>
      </c>
      <c r="H179" s="52"/>
      <c r="I179" s="52"/>
      <c r="J179" s="36"/>
      <c r="K179" s="36"/>
      <c r="L179" s="36"/>
      <c r="M179" s="24">
        <f>SUM(J180:L180)</f>
        <v>0</v>
      </c>
      <c r="N179" s="16" t="str">
        <f>B179</f>
        <v>(86)</v>
      </c>
      <c r="Y179" s="11"/>
      <c r="Z179" s="11"/>
      <c r="AK179" s="21"/>
      <c r="AL179" s="12"/>
      <c r="AM179" s="12"/>
      <c r="AN179" s="12"/>
      <c r="AO179" s="12"/>
      <c r="AP179" s="12"/>
      <c r="AQ179" s="12"/>
      <c r="AR179" s="16"/>
      <c r="AS179" s="16"/>
      <c r="AT179" s="16">
        <f>IF(OR(AND(AT180=21,AT181&lt;20),AND(AT180=30,OR(AT181=29,AT181=28)),AND(AT180&gt;21,AT180-AT181=2)),1,0)</f>
        <v>0</v>
      </c>
      <c r="AU179" s="16">
        <f>IF(OR(AND(AU180=21,AU181&lt;20),AND(AU180=30,OR(AU181=29,AU181=28)),AND(AU180&gt;21,AU180-AU181=2)),1,0)</f>
        <v>0</v>
      </c>
      <c r="AV179" s="16">
        <f>IF(OR(AND(AV180=21,AV181&lt;20),AND(AV180=30,OR(AV181=29,AV181=28)),AND(AV180&gt;21,AV180-AV181=2)),1,0)</f>
        <v>0</v>
      </c>
      <c r="AW179" s="46"/>
      <c r="BI179" s="21"/>
      <c r="BU179" s="21"/>
    </row>
    <row r="180" spans="1:73" ht="15" customHeight="1">
      <c r="A180" s="16"/>
      <c r="B180" s="15"/>
      <c r="H180" s="16"/>
      <c r="I180" s="16"/>
      <c r="J180" s="16">
        <f>IF(OR(AND(J179=21,J178&lt;20),AND(J179=30,OR(J178=29,J178=28)),AND(J179&gt;21,J179-J178=2)),1,0)</f>
        <v>0</v>
      </c>
      <c r="K180" s="16">
        <f>IF(OR(AND(K179=21,K178&lt;20),AND(K179=30,OR(K178=29,K178=28)),AND(K179&gt;21,K179-K178=2)),1,0)</f>
        <v>0</v>
      </c>
      <c r="L180" s="16">
        <f>IF(OR(AND(L179=21,L178&lt;20),AND(L179=30,OR(L178=29,L178=28)),AND(L179&gt;21,L179-L178=2)),1,0)</f>
        <v>0</v>
      </c>
      <c r="M180" s="25"/>
      <c r="AK180" s="21"/>
      <c r="AL180" s="22">
        <f>IF(AM180&lt;&gt;"",VLOOKUP(AM180,AA172:AL173,12,FALSE),"")</f>
      </c>
      <c r="AM180" s="18">
        <f>IF(AK172=$G$5,AA172,IF(AK173=$G$5,AA173,""))</f>
      </c>
      <c r="AN180" s="18"/>
      <c r="AO180" s="18"/>
      <c r="AP180" s="18"/>
      <c r="AQ180" s="18"/>
      <c r="AR180" s="50"/>
      <c r="AS180" s="51"/>
      <c r="AT180" s="35"/>
      <c r="AU180" s="35"/>
      <c r="AV180" s="35"/>
      <c r="AW180" s="23">
        <f>SUM(AT179:AV179)</f>
        <v>0</v>
      </c>
      <c r="AX180" s="25">
        <f>AL180</f>
      </c>
      <c r="BI180" s="21"/>
      <c r="BU180" s="21"/>
    </row>
    <row r="181" spans="1:73" ht="15" customHeight="1">
      <c r="A181" s="16"/>
      <c r="B181" s="15"/>
      <c r="H181" s="16"/>
      <c r="I181" s="16"/>
      <c r="J181" s="16">
        <f>IF(OR(AND(J182=21,J183&lt;20),AND(J182=30,OR(J183=29,J183=28)),AND(J182&gt;21,J182-J183=2)),1,0)</f>
        <v>0</v>
      </c>
      <c r="K181" s="16">
        <f>IF(OR(AND(K182=21,K183&lt;20),AND(K182=30,OR(K183=29,K183=28)),AND(K182&gt;21,K182-K183=2)),1,0)</f>
        <v>0</v>
      </c>
      <c r="L181" s="16">
        <f>IF(OR(AND(L182=21,L183&lt;20),AND(L182=30,OR(L183=29,L183=28)),AND(L182&gt;21,L182-L183=2)),1,0)</f>
        <v>0</v>
      </c>
      <c r="M181" s="16"/>
      <c r="AK181" s="21"/>
      <c r="AL181" s="15">
        <f>IF(AM181&lt;&gt;"",VLOOKUP(AM181,AA188:AL189,12,FALSE),"")</f>
      </c>
      <c r="AM181" s="12">
        <f>IF(AK188=$G$5,AA188,IF(AK189=$G$5,AA189,""))</f>
      </c>
      <c r="AN181" s="12"/>
      <c r="AO181" s="12"/>
      <c r="AP181" s="12"/>
      <c r="AQ181" s="12"/>
      <c r="AR181" s="52"/>
      <c r="AS181" s="52"/>
      <c r="AT181" s="36"/>
      <c r="AU181" s="36"/>
      <c r="AV181" s="36"/>
      <c r="AW181" s="24">
        <f>SUM(AT182:AV182)</f>
        <v>0</v>
      </c>
      <c r="AX181" s="25">
        <f>AL181</f>
      </c>
      <c r="BI181" s="21"/>
      <c r="BU181" s="21"/>
    </row>
    <row r="182" spans="1:73" ht="15" customHeight="1">
      <c r="A182" s="16">
        <f>Setup!K58</f>
        <v>27</v>
      </c>
      <c r="B182" s="17" t="str">
        <f>IF(C182="Bye","","("&amp;A182&amp;")")</f>
        <v>(27)</v>
      </c>
      <c r="C182" s="18">
        <f>IF(AND(Setup!$B$2&gt;64,Setup!$B$2&lt;=128),IF(VLOOKUP(A182,Setup!$A$14:$B$141,2,FALSE)&lt;&gt;"",VLOOKUP(A182,Setup!$A$14:$B$141,2,FALSE),"Bye"),"")</f>
      </c>
      <c r="D182" s="18"/>
      <c r="E182" s="18"/>
      <c r="F182" s="18"/>
      <c r="G182" s="18"/>
      <c r="H182" s="50"/>
      <c r="I182" s="51"/>
      <c r="J182" s="35"/>
      <c r="K182" s="35"/>
      <c r="L182" s="35"/>
      <c r="M182" s="16">
        <f>SUM(J181:L181)</f>
        <v>0</v>
      </c>
      <c r="N182" s="16" t="str">
        <f>B182</f>
        <v>(27)</v>
      </c>
      <c r="AK182" s="21"/>
      <c r="AL182" s="12"/>
      <c r="AM182" s="12"/>
      <c r="AN182" s="12"/>
      <c r="AO182" s="12"/>
      <c r="AP182" s="12"/>
      <c r="AQ182" s="12"/>
      <c r="AR182" s="16"/>
      <c r="AS182" s="16"/>
      <c r="AT182" s="16">
        <f>IF(OR(AND(AT181=21,AT180&lt;20),AND(AT181=30,OR(AT180=29,AT180=28)),AND(AT181&gt;21,AT181-AT180=2)),1,0)</f>
        <v>0</v>
      </c>
      <c r="AU182" s="16">
        <f>IF(OR(AND(AU181=21,AU180&lt;20),AND(AU181=30,OR(AU180=29,AU180=28)),AND(AU181&gt;21,AU181-AU180=2)),1,0)</f>
        <v>0</v>
      </c>
      <c r="AV182" s="16">
        <f>IF(OR(AND(AV181=21,AV180&lt;20),AND(AV181=30,OR(AV180=29,AV180=28)),AND(AV181&gt;21,AV181-AV180=2)),1,0)</f>
        <v>0</v>
      </c>
      <c r="AW182" s="25"/>
      <c r="BI182" s="21"/>
      <c r="BU182" s="21"/>
    </row>
    <row r="183" spans="1:73" ht="15" customHeight="1">
      <c r="A183" s="16">
        <f>Setup!L58</f>
        <v>102</v>
      </c>
      <c r="B183" s="17" t="str">
        <f>IF(C183="Bye","","("&amp;A183&amp;")")</f>
        <v>(102)</v>
      </c>
      <c r="C183" s="12">
        <f>IF(AND(Setup!$B$2&gt;64,Setup!$B$2&lt;=128),IF(VLOOKUP(A183,Setup!$A$14:$B$141,2,FALSE)&lt;&gt;"",VLOOKUP(A183,Setup!$A$14:$B$141,2,FALSE),"Bye"),"")</f>
      </c>
      <c r="H183" s="52"/>
      <c r="I183" s="52"/>
      <c r="J183" s="36"/>
      <c r="K183" s="36"/>
      <c r="L183" s="36"/>
      <c r="M183" s="20">
        <f>SUM(J184:L184)</f>
        <v>0</v>
      </c>
      <c r="N183" s="16" t="str">
        <f>B183</f>
        <v>(102)</v>
      </c>
      <c r="T183" s="16"/>
      <c r="U183" s="16"/>
      <c r="V183" s="16">
        <f>IF(OR(AND(V184=21,V185&lt;20),AND(V184=30,OR(V185=29,V185=28)),AND(V184&gt;21,V184-V185=2)),1,0)</f>
        <v>0</v>
      </c>
      <c r="W183" s="16">
        <f>IF(OR(AND(W184=21,W185&lt;20),AND(W184=30,OR(W185=29,W185=28)),AND(W184&gt;21,W184-W185=2)),1,0)</f>
        <v>0</v>
      </c>
      <c r="X183" s="16">
        <f>IF(OR(AND(X184=21,X185&lt;20),AND(X184=30,OR(X185=29,X185=28)),AND(X184&gt;21,X184-X185=2)),1,0)</f>
        <v>0</v>
      </c>
      <c r="Y183" s="16"/>
      <c r="Z183" s="16"/>
      <c r="AK183" s="21"/>
      <c r="BI183" s="21"/>
      <c r="BU183" s="21"/>
    </row>
    <row r="184" spans="1:73" ht="15" customHeight="1">
      <c r="A184" s="16"/>
      <c r="B184" s="15"/>
      <c r="H184" s="16"/>
      <c r="I184" s="16"/>
      <c r="J184" s="16">
        <f>IF(OR(AND(J183=21,J182&lt;20),AND(J183=30,OR(J182=29,J182=28)),AND(J183&gt;21,J183-J182=2)),1,0)</f>
        <v>0</v>
      </c>
      <c r="K184" s="16">
        <f>IF(OR(AND(K183=21,K182&lt;20),AND(K183=30,OR(K182=29,K182=28)),AND(K183&gt;21,K183-K182=2)),1,0)</f>
        <v>0</v>
      </c>
      <c r="L184" s="16">
        <f>IF(OR(AND(L183=21,L182&lt;20),AND(L183=30,OR(L182=29,L182=28)),AND(L183&gt;21,L183-L182=2)),1,0)</f>
        <v>0</v>
      </c>
      <c r="M184" s="46"/>
      <c r="N184" s="22">
        <f>IF(O184&lt;&gt;"",VLOOKUP(O184,C182:N183,12,FALSE),"")</f>
      </c>
      <c r="O184" s="18">
        <f>IF(AND(C182="Bye",C183="Bye"),"Bye",IF(OR(M182=$G$5,C183="Bye"),C182,IF(OR(M183=$G$5,C182="Bye"),C183,"")))</f>
      </c>
      <c r="P184" s="18"/>
      <c r="Q184" s="18"/>
      <c r="R184" s="18"/>
      <c r="S184" s="18"/>
      <c r="T184" s="50"/>
      <c r="U184" s="51"/>
      <c r="V184" s="35"/>
      <c r="W184" s="35"/>
      <c r="X184" s="35"/>
      <c r="Y184" s="16">
        <f>SUM(V183:X183)</f>
        <v>0</v>
      </c>
      <c r="Z184" s="16">
        <f>N184</f>
      </c>
      <c r="AK184" s="21"/>
      <c r="BI184" s="21"/>
      <c r="BU184" s="21"/>
    </row>
    <row r="185" spans="1:73" ht="15" customHeight="1">
      <c r="A185" s="16"/>
      <c r="B185" s="15"/>
      <c r="H185" s="16"/>
      <c r="I185" s="16"/>
      <c r="J185" s="16">
        <f>IF(OR(AND(J186=21,J187&lt;20),AND(J186=30,OR(J187=29,J187=28)),AND(J186&gt;21,J186-J187=2)),1,0)</f>
        <v>0</v>
      </c>
      <c r="K185" s="16">
        <f>IF(OR(AND(K186=21,K187&lt;20),AND(K186=30,OR(K187=29,K187=28)),AND(K186&gt;21,K186-K187=2)),1,0)</f>
        <v>0</v>
      </c>
      <c r="L185" s="16">
        <f>IF(OR(AND(L186=21,L187&lt;20),AND(L186=30,OR(L187=29,L187=28)),AND(L186&gt;21,L186-L187=2)),1,0)</f>
        <v>0</v>
      </c>
      <c r="M185" s="46"/>
      <c r="N185" s="15">
        <f>IF(O185&lt;&gt;"",VLOOKUP(O185,C186:N187,12,FALSE),"")</f>
      </c>
      <c r="O185" s="12">
        <f>IF(AND(C186="Bye",C187="Bye"),"Bye",IF(OR(M186=$G$5,C187="Bye"),C186,IF(OR(M187=$G$5,C186="Bye"),C187,"")))</f>
      </c>
      <c r="T185" s="52"/>
      <c r="U185" s="52"/>
      <c r="V185" s="36"/>
      <c r="W185" s="36"/>
      <c r="X185" s="36"/>
      <c r="Y185" s="20">
        <f>SUM(V186:X186)</f>
        <v>0</v>
      </c>
      <c r="Z185" s="16">
        <f>N185</f>
      </c>
      <c r="AK185" s="21"/>
      <c r="BI185" s="21"/>
      <c r="BU185" s="21"/>
    </row>
    <row r="186" spans="1:73" ht="15" customHeight="1">
      <c r="A186" s="16">
        <f>Setup!K59</f>
        <v>38</v>
      </c>
      <c r="B186" s="17" t="str">
        <f>IF(C186="Bye","","("&amp;A186&amp;")")</f>
        <v>(38)</v>
      </c>
      <c r="C186" s="18">
        <f>IF(AND(Setup!$B$2&gt;64,Setup!$B$2&lt;=128),IF(VLOOKUP(A186,Setup!$A$14:$B$141,2,FALSE)&lt;&gt;"",VLOOKUP(A186,Setup!$A$14:$B$141,2,FALSE),"Bye"),"")</f>
      </c>
      <c r="D186" s="18"/>
      <c r="E186" s="18"/>
      <c r="F186" s="18"/>
      <c r="G186" s="18"/>
      <c r="H186" s="50"/>
      <c r="I186" s="51"/>
      <c r="J186" s="35"/>
      <c r="K186" s="35"/>
      <c r="L186" s="35"/>
      <c r="M186" s="23">
        <f>SUM(J185:L185)</f>
        <v>0</v>
      </c>
      <c r="N186" s="16" t="str">
        <f>B186</f>
        <v>(38)</v>
      </c>
      <c r="T186" s="16"/>
      <c r="U186" s="16"/>
      <c r="V186" s="16">
        <f>IF(OR(AND(V185=21,V184&lt;20),AND(V185=30,OR(V184=29,V184=28)),AND(V185&gt;21,V185-V184=2)),1,0)</f>
        <v>0</v>
      </c>
      <c r="W186" s="16">
        <f>IF(OR(AND(W185=21,W184&lt;20),AND(W185=30,OR(W184=29,W184=28)),AND(W185&gt;21,W185-W184=2)),1,0)</f>
        <v>0</v>
      </c>
      <c r="X186" s="16">
        <f>IF(OR(AND(X185=21,X184&lt;20),AND(X185=30,OR(X184=29,X184=28)),AND(X185&gt;21,X185-X184=2)),1,0)</f>
        <v>0</v>
      </c>
      <c r="Y186" s="46"/>
      <c r="AK186" s="21"/>
      <c r="BI186" s="21"/>
      <c r="BU186" s="21"/>
    </row>
    <row r="187" spans="1:73" ht="15" customHeight="1">
      <c r="A187" s="16">
        <f>Setup!L59</f>
        <v>91</v>
      </c>
      <c r="B187" s="17" t="str">
        <f>IF(C187="Bye","","("&amp;A187&amp;")")</f>
        <v>(91)</v>
      </c>
      <c r="C187" s="12">
        <f>IF(AND(Setup!$B$2&gt;64,Setup!$B$2&lt;=128),IF(VLOOKUP(A187,Setup!$A$14:$B$141,2,FALSE)&lt;&gt;"",VLOOKUP(A187,Setup!$A$14:$B$141,2,FALSE),"Bye"),"")</f>
      </c>
      <c r="H187" s="52"/>
      <c r="I187" s="52"/>
      <c r="J187" s="36"/>
      <c r="K187" s="36"/>
      <c r="L187" s="36"/>
      <c r="M187" s="24">
        <f>SUM(J188:L188)</f>
        <v>0</v>
      </c>
      <c r="N187" s="16" t="str">
        <f>B187</f>
        <v>(91)</v>
      </c>
      <c r="Y187" s="21"/>
      <c r="AF187" s="16"/>
      <c r="AG187" s="16"/>
      <c r="AH187" s="16">
        <f>IF(OR(AND(AH188=21,AH189&lt;20),AND(AH188=30,OR(AH189=29,AH189=28)),AND(AH188&gt;21,AH188-AH189=2)),1,0)</f>
        <v>0</v>
      </c>
      <c r="AI187" s="16">
        <f>IF(OR(AND(AI188=21,AI189&lt;20),AND(AI188=30,OR(AI189=29,AI189=28)),AND(AI188&gt;21,AI188-AI189=2)),1,0)</f>
        <v>0</v>
      </c>
      <c r="AJ187" s="16">
        <f>IF(OR(AND(AJ188=21,AJ189&lt;20),AND(AJ188=30,OR(AJ189=29,AJ189=28)),AND(AJ188&gt;21,AJ188-AJ189=2)),1,0)</f>
        <v>0</v>
      </c>
      <c r="AK187" s="46"/>
      <c r="BI187" s="21"/>
      <c r="BU187" s="21"/>
    </row>
    <row r="188" spans="1:73" ht="15" customHeight="1">
      <c r="A188" s="16"/>
      <c r="B188" s="15"/>
      <c r="H188" s="16"/>
      <c r="I188" s="16"/>
      <c r="J188" s="16">
        <f>IF(OR(AND(J187=21,J186&lt;20),AND(J187=30,OR(J186=29,J186=28)),AND(J187&gt;21,J187-J186=2)),1,0)</f>
        <v>0</v>
      </c>
      <c r="K188" s="16">
        <f>IF(OR(AND(K187=21,K186&lt;20),AND(K187=30,OR(K186=29,K186=28)),AND(K187&gt;21,K187-K186=2)),1,0)</f>
        <v>0</v>
      </c>
      <c r="L188" s="16">
        <f>IF(OR(AND(L187=21,L186&lt;20),AND(L187=30,OR(L186=29,L186=28)),AND(L187&gt;21,L187-L186=2)),1,0)</f>
        <v>0</v>
      </c>
      <c r="M188" s="25"/>
      <c r="N188" s="16"/>
      <c r="Y188" s="21"/>
      <c r="Z188" s="22">
        <f>IF(AA188&lt;&gt;"",VLOOKUP(AA188,O184:Z185,12,FALSE),"")</f>
      </c>
      <c r="AA188" s="18">
        <f>IF(AND(O184="Bye",O185="Bye"),"Bye",IF(OR(Y184=$G$5,O185="Bye"),O184,IF(OR(Y185=$G$5,O184="Bye"),O185,"")))</f>
      </c>
      <c r="AB188" s="18"/>
      <c r="AC188" s="18"/>
      <c r="AD188" s="18"/>
      <c r="AE188" s="18"/>
      <c r="AF188" s="50"/>
      <c r="AG188" s="51"/>
      <c r="AH188" s="35"/>
      <c r="AI188" s="35"/>
      <c r="AJ188" s="35"/>
      <c r="AK188" s="23">
        <f>SUM(AH187:AJ187)</f>
        <v>0</v>
      </c>
      <c r="AL188" s="25">
        <f>Z188</f>
      </c>
      <c r="BI188" s="21"/>
      <c r="BU188" s="21"/>
    </row>
    <row r="189" spans="1:73" ht="15" customHeight="1">
      <c r="A189" s="16"/>
      <c r="B189" s="15"/>
      <c r="H189" s="16"/>
      <c r="I189" s="16"/>
      <c r="J189" s="16">
        <f>IF(OR(AND(J190=21,J191&lt;20),AND(J190=30,OR(J191=29,J191=28)),AND(J190&gt;21,J190-J191=2)),1,0)</f>
        <v>0</v>
      </c>
      <c r="K189" s="16">
        <f>IF(OR(AND(K190=21,K191&lt;20),AND(K190=30,OR(K191=29,K191=28)),AND(K190&gt;21,K190-K191=2)),1,0)</f>
        <v>0</v>
      </c>
      <c r="L189" s="16">
        <f>IF(OR(AND(L190=21,L191&lt;20),AND(L190=30,OR(L191=29,L191=28)),AND(L190&gt;21,L190-L191=2)),1,0)</f>
        <v>0</v>
      </c>
      <c r="M189" s="16"/>
      <c r="N189" s="11"/>
      <c r="Y189" s="21"/>
      <c r="Z189" s="15">
        <f>IF(AA189&lt;&gt;"",VLOOKUP(AA189,O192:Z193,12,FALSE),"")</f>
      </c>
      <c r="AA189" s="12">
        <f>IF(AND(O192="Bye",O193="Bye"),"Bye",IF(OR(O193="Bye",Y192=$G$5),O192,IF(OR(Y193=$G$5,O192="Bye"),O193,"")))</f>
      </c>
      <c r="AF189" s="52"/>
      <c r="AG189" s="52"/>
      <c r="AH189" s="36"/>
      <c r="AI189" s="36"/>
      <c r="AJ189" s="36"/>
      <c r="AK189" s="24">
        <f>SUM(AH190:AJ190)</f>
        <v>0</v>
      </c>
      <c r="AL189" s="25">
        <f>Z189</f>
      </c>
      <c r="BI189" s="21"/>
      <c r="BU189" s="21"/>
    </row>
    <row r="190" spans="1:73" ht="15" customHeight="1">
      <c r="A190" s="16">
        <f>Setup!K60</f>
        <v>6</v>
      </c>
      <c r="B190" s="17" t="str">
        <f>IF(C190="Bye","","("&amp;A190&amp;")")</f>
        <v>(6)</v>
      </c>
      <c r="C190" s="18">
        <f>IF(AND(Setup!$B$2&gt;64,Setup!$B$2&lt;=128),IF(VLOOKUP(A190,Setup!$A$14:$B$141,2,FALSE)&lt;&gt;"",VLOOKUP(A190,Setup!$A$14:$B$141,2,FALSE),"Bye"),"")</f>
      </c>
      <c r="D190" s="18"/>
      <c r="E190" s="18"/>
      <c r="F190" s="18"/>
      <c r="G190" s="18"/>
      <c r="H190" s="50"/>
      <c r="I190" s="51"/>
      <c r="J190" s="35"/>
      <c r="K190" s="35"/>
      <c r="L190" s="35"/>
      <c r="M190" s="16">
        <f>SUM(J189:L189)</f>
        <v>0</v>
      </c>
      <c r="N190" s="16" t="str">
        <f>B190</f>
        <v>(6)</v>
      </c>
      <c r="Y190" s="21"/>
      <c r="AF190" s="16"/>
      <c r="AG190" s="16"/>
      <c r="AH190" s="16">
        <f>IF(OR(AND(AH189=21,AH188&lt;20),AND(AH189=30,OR(AH188=29,AH188=28)),AND(AH189&gt;21,AH189-AH188=2)),1,0)</f>
        <v>0</v>
      </c>
      <c r="AI190" s="16">
        <f>IF(OR(AND(AI189=21,AI188&lt;20),AND(AI189=30,OR(AI188=29,AI188=28)),AND(AI189&gt;21,AI189-AI188=2)),1,0)</f>
        <v>0</v>
      </c>
      <c r="AJ190" s="16">
        <f>IF(OR(AND(AJ189=21,AJ188&lt;20),AND(AJ189=30,OR(AJ188=29,AJ188=28)),AND(AJ189&gt;21,AJ189-AJ188=2)),1,0)</f>
        <v>0</v>
      </c>
      <c r="AK190" s="25"/>
      <c r="BI190" s="21"/>
      <c r="BU190" s="21"/>
    </row>
    <row r="191" spans="1:73" ht="15" customHeight="1">
      <c r="A191" s="16">
        <f>Setup!L60</f>
        <v>123</v>
      </c>
      <c r="B191" s="17" t="str">
        <f>IF(C191="Bye","","("&amp;A191&amp;")")</f>
        <v>(123)</v>
      </c>
      <c r="C191" s="12">
        <f>IF(AND(Setup!$B$2&gt;64,Setup!$B$2&lt;=128),IF(VLOOKUP(A191,Setup!$A$14:$B$141,2,FALSE)&lt;&gt;"",VLOOKUP(A191,Setup!$A$14:$B$141,2,FALSE),"Bye"),"")</f>
      </c>
      <c r="H191" s="52"/>
      <c r="I191" s="52"/>
      <c r="J191" s="36"/>
      <c r="K191" s="36"/>
      <c r="L191" s="36"/>
      <c r="M191" s="20">
        <f>SUM(J192:L192)</f>
        <v>0</v>
      </c>
      <c r="N191" s="16" t="str">
        <f>B191</f>
        <v>(123)</v>
      </c>
      <c r="T191" s="16"/>
      <c r="U191" s="16"/>
      <c r="V191" s="16">
        <f>IF(OR(AND(V192=21,V193&lt;20),AND(V192=30,OR(V193=29,V193=28)),AND(V192&gt;21,V192-V193=2)),1,0)</f>
        <v>0</v>
      </c>
      <c r="W191" s="16">
        <f>IF(OR(AND(W192=21,W193&lt;20),AND(W192=30,OR(W193=29,W193=28)),AND(W192&gt;21,W192-W193=2)),1,0)</f>
        <v>0</v>
      </c>
      <c r="X191" s="16">
        <f>IF(OR(AND(X192=21,X193&lt;20),AND(X192=30,OR(X193=29,X193=28)),AND(X192&gt;21,X192-X193=2)),1,0)</f>
        <v>0</v>
      </c>
      <c r="Y191" s="46"/>
      <c r="AK191" s="11"/>
      <c r="BI191" s="21"/>
      <c r="BU191" s="21"/>
    </row>
    <row r="192" spans="1:73" ht="15" customHeight="1">
      <c r="A192" s="16"/>
      <c r="B192" s="15"/>
      <c r="H192" s="16"/>
      <c r="I192" s="16"/>
      <c r="J192" s="16">
        <f>IF(OR(AND(J191=21,J190&lt;20),AND(J191=30,OR(J190=29,J190=28)),AND(J191&gt;21,J191-J190=2)),1,0)</f>
        <v>0</v>
      </c>
      <c r="K192" s="16">
        <f>IF(OR(AND(K191=21,K190&lt;20),AND(K191=30,OR(K190=29,K190=28)),AND(K191&gt;21,K191-K190=2)),1,0)</f>
        <v>0</v>
      </c>
      <c r="L192" s="16">
        <f>IF(OR(AND(L191=21,L190&lt;20),AND(L191=30,OR(L190=29,L190=28)),AND(L191&gt;21,L191-L190=2)),1,0)</f>
        <v>0</v>
      </c>
      <c r="M192" s="46"/>
      <c r="N192" s="22">
        <f>IF(O192&lt;&gt;"",VLOOKUP(O192,C190:N191,12,FALSE),"")</f>
      </c>
      <c r="O192" s="18">
        <f>IF(AND(C190="Bye",C191="Bye"),"Bye",IF(OR(M190=$G$5,C191="Bye"),C190,IF(OR(M191=$G$5,C190="Bye"),C191,"")))</f>
      </c>
      <c r="P192" s="18"/>
      <c r="Q192" s="18"/>
      <c r="R192" s="18"/>
      <c r="S192" s="18"/>
      <c r="T192" s="50"/>
      <c r="U192" s="51"/>
      <c r="V192" s="35"/>
      <c r="W192" s="35"/>
      <c r="X192" s="35"/>
      <c r="Y192" s="23">
        <f>SUM(V191:X191)</f>
        <v>0</v>
      </c>
      <c r="Z192" s="16">
        <f>N192</f>
      </c>
      <c r="AK192" s="11"/>
      <c r="BI192" s="21"/>
      <c r="BU192" s="21"/>
    </row>
    <row r="193" spans="1:73" ht="15" customHeight="1">
      <c r="A193" s="16"/>
      <c r="B193" s="15"/>
      <c r="H193" s="16"/>
      <c r="I193" s="16"/>
      <c r="J193" s="16">
        <f>IF(OR(AND(J194=21,J195&lt;20),AND(J194=30,OR(J195=29,J195=28)),AND(J194&gt;21,J194-J195=2)),1,0)</f>
        <v>0</v>
      </c>
      <c r="K193" s="16">
        <f>IF(OR(AND(K194=21,K195&lt;20),AND(K194=30,OR(K195=29,K195=28)),AND(K194&gt;21,K194-K195=2)),1,0)</f>
        <v>0</v>
      </c>
      <c r="L193" s="16">
        <f>IF(OR(AND(L194=21,L195&lt;20),AND(L194=30,OR(L195=29,L195=28)),AND(L194&gt;21,L194-L195=2)),1,0)</f>
        <v>0</v>
      </c>
      <c r="M193" s="46"/>
      <c r="N193" s="15">
        <f>IF(O193&lt;&gt;"",VLOOKUP(O193,C194:N195,12,FALSE),"")</f>
      </c>
      <c r="O193" s="12">
        <f>IF(AND(C194="Bye",C195="Bye"),"Bye",IF(OR(M194=$G$5,C195="Bye"),C194,IF(OR(M195=$G$5,C194="Bye"),C195,"")))</f>
      </c>
      <c r="T193" s="52"/>
      <c r="U193" s="52"/>
      <c r="V193" s="36"/>
      <c r="W193" s="36"/>
      <c r="X193" s="36"/>
      <c r="Y193" s="24">
        <f>SUM(V194:X194)</f>
        <v>0</v>
      </c>
      <c r="Z193" s="16">
        <f>N193</f>
      </c>
      <c r="AK193" s="11"/>
      <c r="AM193" s="68"/>
      <c r="AN193" s="68"/>
      <c r="AO193" s="68"/>
      <c r="AP193" s="68"/>
      <c r="AQ193" s="68"/>
      <c r="AR193" s="68"/>
      <c r="AS193" s="68"/>
      <c r="AT193" s="68"/>
      <c r="AU193" s="68"/>
      <c r="AV193" s="45"/>
      <c r="BI193" s="21"/>
      <c r="BU193" s="21"/>
    </row>
    <row r="194" spans="1:73" ht="15" customHeight="1">
      <c r="A194" s="16">
        <f>Setup!K61</f>
        <v>59</v>
      </c>
      <c r="B194" s="17" t="str">
        <f>IF(C194="Bye","","("&amp;A194&amp;")")</f>
        <v>(59)</v>
      </c>
      <c r="C194" s="18">
        <f>IF(AND(Setup!$B$2&gt;64,Setup!$B$2&lt;=128),IF(VLOOKUP(A194,Setup!$A$14:$B$141,2,FALSE)&lt;&gt;"",VLOOKUP(A194,Setup!$A$14:$B$141,2,FALSE),"Bye"),"")</f>
      </c>
      <c r="D194" s="18"/>
      <c r="E194" s="18"/>
      <c r="F194" s="18"/>
      <c r="G194" s="18"/>
      <c r="H194" s="50"/>
      <c r="I194" s="51"/>
      <c r="J194" s="35"/>
      <c r="K194" s="35"/>
      <c r="L194" s="35"/>
      <c r="M194" s="23">
        <f>SUM(J193:L193)</f>
        <v>0</v>
      </c>
      <c r="N194" s="16" t="str">
        <f>B194</f>
        <v>(59)</v>
      </c>
      <c r="T194" s="16"/>
      <c r="U194" s="16"/>
      <c r="V194" s="16">
        <f>IF(OR(AND(V193=21,V192&lt;20),AND(V193=30,OR(V192=29,V192=28)),AND(V193&gt;21,V193-V192=2)),1,0)</f>
        <v>0</v>
      </c>
      <c r="W194" s="16">
        <f>IF(OR(AND(W193=21,W192&lt;20),AND(W193=30,OR(W192=29,W192=28)),AND(W193&gt;21,W193-W192=2)),1,0)</f>
        <v>0</v>
      </c>
      <c r="X194" s="16">
        <f>IF(OR(AND(X193=21,X192&lt;20),AND(X193=30,OR(X192=29,X192=28)),AND(X193&gt;21,X193-X192=2)),1,0)</f>
        <v>0</v>
      </c>
      <c r="Y194" s="25"/>
      <c r="AK194" s="11"/>
      <c r="AM194" s="43"/>
      <c r="AN194" s="43"/>
      <c r="AO194" s="43"/>
      <c r="AP194" s="43"/>
      <c r="AQ194" s="44"/>
      <c r="AR194" s="44"/>
      <c r="AS194" s="44"/>
      <c r="AT194" s="44"/>
      <c r="AU194" s="44"/>
      <c r="AV194" s="19"/>
      <c r="BI194" s="21"/>
      <c r="BU194" s="21"/>
    </row>
    <row r="195" spans="1:73" ht="15" customHeight="1">
      <c r="A195" s="16">
        <f>Setup!L61</f>
        <v>70</v>
      </c>
      <c r="B195" s="17" t="str">
        <f>IF(C195="Bye","","("&amp;A195&amp;")")</f>
        <v>(70)</v>
      </c>
      <c r="C195" s="12">
        <f>IF(AND(Setup!$B$2&gt;64,Setup!$B$2&lt;=128),IF(VLOOKUP(A195,Setup!$A$14:$B$141,2,FALSE)&lt;&gt;"",VLOOKUP(A195,Setup!$A$14:$B$141,2,FALSE),"Bye"),"")</f>
      </c>
      <c r="H195" s="52"/>
      <c r="I195" s="52"/>
      <c r="J195" s="36"/>
      <c r="K195" s="36"/>
      <c r="L195" s="36"/>
      <c r="M195" s="24">
        <f>SUM(J196:L196)</f>
        <v>0</v>
      </c>
      <c r="N195" s="16" t="str">
        <f>B195</f>
        <v>(70)</v>
      </c>
      <c r="Y195" s="11"/>
      <c r="Z195" s="11"/>
      <c r="AK195" s="11"/>
      <c r="AM195" s="43"/>
      <c r="AN195" s="68"/>
      <c r="AO195" s="68"/>
      <c r="AP195" s="68"/>
      <c r="AQ195" s="68"/>
      <c r="AR195" s="68"/>
      <c r="AS195" s="68"/>
      <c r="AT195" s="68"/>
      <c r="AU195" s="45"/>
      <c r="BI195" s="21"/>
      <c r="BJ195" s="16"/>
      <c r="BK195" s="16"/>
      <c r="BL195" s="16"/>
      <c r="BM195" s="16"/>
      <c r="BN195" s="16"/>
      <c r="BO195" s="16"/>
      <c r="BP195" s="16"/>
      <c r="BQ195" s="16"/>
      <c r="BR195" s="16">
        <f>IF(OR(AND(BR196=21,BR197&lt;20),AND(BR196=30,OR(BR197=29,BR197=28)),AND(BR196&gt;21,BR196-BR197=2)),1,0)</f>
        <v>0</v>
      </c>
      <c r="BS195" s="16">
        <f>IF(OR(AND(BS196=21,BS197&lt;20),AND(BS196=30,OR(BS197=29,BS197=28)),AND(BS196&gt;21,BS196-BS197=2)),1,0)</f>
        <v>0</v>
      </c>
      <c r="BT195" s="16">
        <f>IF(OR(AND(BT196=21,BT197&lt;20),AND(BT196=30,OR(BT197=29,BT197=28)),AND(BT196&gt;21,BT196-BT197=2)),1,0)</f>
        <v>0</v>
      </c>
      <c r="BU195" s="46"/>
    </row>
    <row r="196" spans="1:74" ht="15" customHeight="1">
      <c r="A196" s="16"/>
      <c r="B196" s="15"/>
      <c r="H196" s="16"/>
      <c r="I196" s="16"/>
      <c r="J196" s="16">
        <f>IF(OR(AND(J195=21,J194&lt;20),AND(J195=30,OR(J194=29,J194=28)),AND(J195&gt;21,J195-J194=2)),1,0)</f>
        <v>0</v>
      </c>
      <c r="K196" s="16">
        <f>IF(OR(AND(K195=21,K194&lt;20),AND(K195=30,OR(K194=29,K194=28)),AND(K195&gt;21,K195-K194=2)),1,0)</f>
        <v>0</v>
      </c>
      <c r="L196" s="16">
        <f>IF(OR(AND(L195=21,L194&lt;20),AND(L195=30,OR(L194=29,L194=28)),AND(L195&gt;21,L195-L194=2)),1,0)</f>
        <v>0</v>
      </c>
      <c r="M196" s="25"/>
      <c r="Y196" s="11"/>
      <c r="Z196" s="11"/>
      <c r="AK196" s="11"/>
      <c r="AM196" s="43"/>
      <c r="AN196" s="43"/>
      <c r="AO196" s="43"/>
      <c r="AP196" s="43"/>
      <c r="AQ196" s="43"/>
      <c r="AR196" s="43"/>
      <c r="AS196" s="43"/>
      <c r="AT196" s="43"/>
      <c r="AU196" s="43"/>
      <c r="BI196" s="21"/>
      <c r="BJ196" s="22">
        <f>IF(BK196&lt;&gt;"",VLOOKUP(BK196,AY164:BJ165,12,FALSE),"")</f>
      </c>
      <c r="BK196" s="18">
        <f>IF(BI164=$G$5,AY164,IF(BI165=$G$5,AY165,""))</f>
      </c>
      <c r="BL196" s="18"/>
      <c r="BM196" s="18"/>
      <c r="BN196" s="18"/>
      <c r="BO196" s="18"/>
      <c r="BP196" s="50"/>
      <c r="BQ196" s="51"/>
      <c r="BR196" s="35"/>
      <c r="BS196" s="35"/>
      <c r="BT196" s="35"/>
      <c r="BU196" s="23">
        <f>SUM(BR195:BT195)</f>
        <v>0</v>
      </c>
      <c r="BV196" s="25">
        <f>BJ196</f>
      </c>
    </row>
    <row r="197" spans="1:74" ht="15" customHeight="1">
      <c r="A197" s="16"/>
      <c r="H197" s="16"/>
      <c r="I197" s="16"/>
      <c r="J197" s="16">
        <f>IF(OR(AND(J198=21,J199&lt;20),AND(J198=30,OR(J199=29,J199=28)),AND(J198&gt;21,J198-J199=2)),1,0)</f>
        <v>0</v>
      </c>
      <c r="K197" s="16">
        <f>IF(OR(AND(K198=21,K199&lt;20),AND(K198=30,OR(K199=29,K199=28)),AND(K198&gt;21,K198-K199=2)),1,0)</f>
        <v>0</v>
      </c>
      <c r="L197" s="16">
        <f>IF(OR(AND(L198=21,L199&lt;20),AND(L198=30,OR(L199=29,L199=28)),AND(L198&gt;21,L198-L199=2)),1,0)</f>
        <v>0</v>
      </c>
      <c r="M197" s="16"/>
      <c r="Z197" s="11"/>
      <c r="AK197" s="11"/>
      <c r="BI197" s="21"/>
      <c r="BJ197" s="15">
        <f>IF(BK197&lt;&gt;"",VLOOKUP(BK197,AY228:BJ229,12,FALSE),"")</f>
      </c>
      <c r="BK197" s="12">
        <f>IF(BI228=$G$5,AY228,IF(BI229=$G$5,AY229,""))</f>
      </c>
      <c r="BL197" s="12"/>
      <c r="BM197" s="12"/>
      <c r="BN197" s="12"/>
      <c r="BO197" s="12"/>
      <c r="BP197" s="52"/>
      <c r="BQ197" s="52"/>
      <c r="BR197" s="36"/>
      <c r="BS197" s="36"/>
      <c r="BT197" s="36"/>
      <c r="BU197" s="24">
        <f>SUM(BR198:BT198)</f>
        <v>0</v>
      </c>
      <c r="BV197" s="25">
        <f>BJ197</f>
      </c>
    </row>
    <row r="198" spans="1:73" ht="15" customHeight="1">
      <c r="A198" s="16">
        <f>Setup!K62</f>
        <v>7</v>
      </c>
      <c r="B198" s="17" t="str">
        <f>IF(C198="Bye","","("&amp;A198&amp;")")</f>
        <v>(7)</v>
      </c>
      <c r="C198" s="18">
        <f>IF(AND(Setup!$B$2&gt;64,Setup!$B$2&lt;=128),IF(VLOOKUP(A198,Setup!$A$14:$B$141,2,FALSE)&lt;&gt;"",VLOOKUP(A198,Setup!$A$14:$B$141,2,FALSE),"Bye"),"")</f>
      </c>
      <c r="D198" s="18"/>
      <c r="E198" s="18"/>
      <c r="F198" s="18"/>
      <c r="G198" s="18"/>
      <c r="H198" s="50"/>
      <c r="I198" s="51"/>
      <c r="J198" s="35"/>
      <c r="K198" s="35"/>
      <c r="L198" s="35"/>
      <c r="M198" s="16">
        <f>SUM(J197:L197)</f>
        <v>0</v>
      </c>
      <c r="N198" s="16" t="str">
        <f>B198</f>
        <v>(7)</v>
      </c>
      <c r="BI198" s="21"/>
      <c r="BJ198" s="12"/>
      <c r="BK198" s="12"/>
      <c r="BL198" s="12"/>
      <c r="BM198" s="12"/>
      <c r="BN198" s="12"/>
      <c r="BO198" s="12"/>
      <c r="BP198" s="16"/>
      <c r="BQ198" s="16"/>
      <c r="BR198" s="16">
        <f>IF(OR(AND(BR197=21,BR196&lt;20),AND(BR197=30,OR(BR196=29,BR196=28)),AND(BR197&gt;21,BR197-BR196=2)),1,0)</f>
        <v>0</v>
      </c>
      <c r="BS198" s="16">
        <f>IF(OR(AND(BS197=21,BS196&lt;20),AND(BS197=30,OR(BS196=29,BS196=28)),AND(BS197&gt;21,BS197-BS196=2)),1,0)</f>
        <v>0</v>
      </c>
      <c r="BT198" s="16">
        <f>IF(OR(AND(BT197=21,BT196&lt;20),AND(BT197=30,OR(BT196=29,BT196=28)),AND(BT197&gt;21,BT197-BT196=2)),1,0)</f>
        <v>0</v>
      </c>
      <c r="BU198" s="25"/>
    </row>
    <row r="199" spans="1:61" ht="15" customHeight="1">
      <c r="A199" s="16">
        <f>Setup!L62</f>
        <v>122</v>
      </c>
      <c r="B199" s="17" t="str">
        <f>IF(C199="Bye","","("&amp;A199&amp;")")</f>
        <v>(122)</v>
      </c>
      <c r="C199" s="12">
        <f>IF(AND(Setup!$B$2&gt;64,Setup!$B$2&lt;=128),IF(VLOOKUP(A199,Setup!$A$14:$B$141,2,FALSE)&lt;&gt;"",VLOOKUP(A199,Setup!$A$14:$B$141,2,FALSE),"Bye"),"")</f>
      </c>
      <c r="H199" s="52"/>
      <c r="I199" s="52"/>
      <c r="J199" s="36"/>
      <c r="K199" s="36"/>
      <c r="L199" s="36"/>
      <c r="M199" s="20">
        <f>SUM(J200:L200)</f>
        <v>0</v>
      </c>
      <c r="N199" s="16" t="str">
        <f>B199</f>
        <v>(122)</v>
      </c>
      <c r="T199" s="16"/>
      <c r="U199" s="16"/>
      <c r="V199" s="16">
        <f>IF(OR(AND(V200=21,V201&lt;20),AND(V200=30,OR(V201=29,V201=28)),AND(V200&gt;21,V200-V201=2)),1,0)</f>
        <v>0</v>
      </c>
      <c r="W199" s="16">
        <f>IF(OR(AND(W200=21,W201&lt;20),AND(W200=30,OR(W201=29,W201=28)),AND(W200&gt;21,W200-W201=2)),1,0)</f>
        <v>0</v>
      </c>
      <c r="X199" s="16">
        <f>IF(OR(AND(X200=21,X201&lt;20),AND(X200=30,OR(X201=29,X201=28)),AND(X200&gt;21,X200-X201=2)),1,0)</f>
        <v>0</v>
      </c>
      <c r="Y199" s="16"/>
      <c r="Z199" s="16"/>
      <c r="BI199" s="21"/>
    </row>
    <row r="200" spans="1:61" ht="15" customHeight="1">
      <c r="A200" s="16"/>
      <c r="B200" s="15"/>
      <c r="H200" s="16"/>
      <c r="I200" s="16"/>
      <c r="J200" s="16">
        <f>IF(OR(AND(J199=21,J198&lt;20),AND(J199=30,OR(J198=29,J198=28)),AND(J199&gt;21,J199-J198=2)),1,0)</f>
        <v>0</v>
      </c>
      <c r="K200" s="16">
        <f>IF(OR(AND(K199=21,K198&lt;20),AND(K199=30,OR(K198=29,K198=28)),AND(K199&gt;21,K199-K198=2)),1,0)</f>
        <v>0</v>
      </c>
      <c r="L200" s="16">
        <f>IF(OR(AND(L199=21,L198&lt;20),AND(L199=30,OR(L198=29,L198=28)),AND(L199&gt;21,L199-L198=2)),1,0)</f>
        <v>0</v>
      </c>
      <c r="M200" s="46"/>
      <c r="N200" s="22">
        <f>IF(O200&lt;&gt;"",VLOOKUP(O200,C198:N199,12,FALSE),"")</f>
      </c>
      <c r="O200" s="18">
        <f>IF(AND(C198="Bye",C199="Bye"),"Bye",IF(OR(M198=$G$5,C199="Bye"),C198,IF(OR(M199=$G$5,C198="Bye"),C199,"")))</f>
      </c>
      <c r="P200" s="18"/>
      <c r="Q200" s="18"/>
      <c r="R200" s="18"/>
      <c r="S200" s="18"/>
      <c r="T200" s="50"/>
      <c r="U200" s="51"/>
      <c r="V200" s="35"/>
      <c r="W200" s="35"/>
      <c r="X200" s="35"/>
      <c r="Y200" s="16">
        <f>SUM(V199:X199)</f>
        <v>0</v>
      </c>
      <c r="Z200" s="16">
        <f>N200</f>
      </c>
      <c r="BI200" s="21"/>
    </row>
    <row r="201" spans="1:61" ht="15" customHeight="1">
      <c r="A201" s="16"/>
      <c r="B201" s="15"/>
      <c r="H201" s="16"/>
      <c r="I201" s="16"/>
      <c r="J201" s="16">
        <f>IF(OR(AND(J202=21,J203&lt;20),AND(J202=30,OR(J203=29,J203=28)),AND(J202&gt;21,J202-J203=2)),1,0)</f>
        <v>0</v>
      </c>
      <c r="K201" s="16">
        <f>IF(OR(AND(K202=21,K203&lt;20),AND(K202=30,OR(K203=29,K203=28)),AND(K202&gt;21,K202-K203=2)),1,0)</f>
        <v>0</v>
      </c>
      <c r="L201" s="16">
        <f>IF(OR(AND(L202=21,L203&lt;20),AND(L202=30,OR(L203=29,L203=28)),AND(L202&gt;21,L202-L203=2)),1,0)</f>
        <v>0</v>
      </c>
      <c r="M201" s="46"/>
      <c r="N201" s="15">
        <f>IF(O201&lt;&gt;"",VLOOKUP(O201,C202:N203,12,FALSE),"")</f>
      </c>
      <c r="O201" s="12">
        <f>IF(AND(C202="Bye",C203="Bye"),"Bye",IF(OR(M202=$G$5,C203="Bye"),C202,IF(OR(M203=$G$5,C202="Bye"),C203,"")))</f>
      </c>
      <c r="T201" s="52"/>
      <c r="U201" s="52"/>
      <c r="V201" s="36"/>
      <c r="W201" s="36"/>
      <c r="X201" s="36"/>
      <c r="Y201" s="20">
        <f>SUM(V202:X202)</f>
        <v>0</v>
      </c>
      <c r="Z201" s="16">
        <f>N201</f>
      </c>
      <c r="BI201" s="21"/>
    </row>
    <row r="202" spans="1:61" ht="15" customHeight="1">
      <c r="A202" s="16">
        <f>Setup!K63</f>
        <v>58</v>
      </c>
      <c r="B202" s="17" t="str">
        <f>IF(C202="Bye","","("&amp;A202&amp;")")</f>
        <v>(58)</v>
      </c>
      <c r="C202" s="18">
        <f>IF(AND(Setup!$B$2&gt;64,Setup!$B$2&lt;=128),IF(VLOOKUP(A202,Setup!$A$14:$B$141,2,FALSE)&lt;&gt;"",VLOOKUP(A202,Setup!$A$14:$B$141,2,FALSE),"Bye"),"")</f>
      </c>
      <c r="D202" s="18"/>
      <c r="E202" s="18"/>
      <c r="F202" s="18"/>
      <c r="G202" s="18"/>
      <c r="H202" s="50"/>
      <c r="I202" s="51"/>
      <c r="J202" s="35"/>
      <c r="K202" s="35"/>
      <c r="L202" s="35"/>
      <c r="M202" s="23">
        <f>SUM(J201:L201)</f>
        <v>0</v>
      </c>
      <c r="N202" s="16" t="str">
        <f>B202</f>
        <v>(58)</v>
      </c>
      <c r="T202" s="16"/>
      <c r="U202" s="16"/>
      <c r="V202" s="16">
        <f>IF(OR(AND(V201=21,V200&lt;20),AND(V201=30,OR(V200=29,V200=28)),AND(V201&gt;21,V201-V200=2)),1,0)</f>
        <v>0</v>
      </c>
      <c r="W202" s="16">
        <f>IF(OR(AND(W201=21,W200&lt;20),AND(W201=30,OR(W200=29,W200=28)),AND(W201&gt;21,W201-W200=2)),1,0)</f>
        <v>0</v>
      </c>
      <c r="X202" s="16">
        <f>IF(OR(AND(X201=21,X200&lt;20),AND(X201=30,OR(X200=29,X200=28)),AND(X201&gt;21,X201-X200=2)),1,0)</f>
        <v>0</v>
      </c>
      <c r="Y202" s="46"/>
      <c r="BI202" s="21"/>
    </row>
    <row r="203" spans="1:61" ht="15" customHeight="1">
      <c r="A203" s="16">
        <f>Setup!L63</f>
        <v>71</v>
      </c>
      <c r="B203" s="17" t="str">
        <f>IF(C203="Bye","","("&amp;A203&amp;")")</f>
        <v>(71)</v>
      </c>
      <c r="C203" s="12">
        <f>IF(AND(Setup!$B$2&gt;64,Setup!$B$2&lt;=128),IF(VLOOKUP(A203,Setup!$A$14:$B$141,2,FALSE)&lt;&gt;"",VLOOKUP(A203,Setup!$A$14:$B$141,2,FALSE),"Bye"),"")</f>
      </c>
      <c r="H203" s="52"/>
      <c r="I203" s="52"/>
      <c r="J203" s="36"/>
      <c r="K203" s="36"/>
      <c r="L203" s="36"/>
      <c r="M203" s="24">
        <f>SUM(J204:L204)</f>
        <v>0</v>
      </c>
      <c r="N203" s="16" t="str">
        <f>B203</f>
        <v>(71)</v>
      </c>
      <c r="Y203" s="21"/>
      <c r="AF203" s="16"/>
      <c r="AG203" s="16"/>
      <c r="AH203" s="16">
        <f>IF(OR(AND(AH204=21,AH205&lt;20),AND(AH204=30,OR(AH205=29,AH205=28)),AND(AH204&gt;21,AH204-AH205=2)),1,0)</f>
        <v>0</v>
      </c>
      <c r="AI203" s="16">
        <f>IF(OR(AND(AI204=21,AI205&lt;20),AND(AI204=30,OR(AI205=29,AI205=28)),AND(AI204&gt;21,AI204-AI205=2)),1,0)</f>
        <v>0</v>
      </c>
      <c r="AJ203" s="16">
        <f>IF(OR(AND(AJ204=21,AJ205&lt;20),AND(AJ204=30,OR(AJ205=29,AJ205=28)),AND(AJ204&gt;21,AJ204-AJ205=2)),1,0)</f>
        <v>0</v>
      </c>
      <c r="AK203" s="16"/>
      <c r="BI203" s="21"/>
    </row>
    <row r="204" spans="1:61" ht="15" customHeight="1">
      <c r="A204" s="16"/>
      <c r="B204" s="15"/>
      <c r="H204" s="16"/>
      <c r="I204" s="16"/>
      <c r="J204" s="16">
        <f>IF(OR(AND(J203=21,J202&lt;20),AND(J203=30,OR(J202=29,J202=28)),AND(J203&gt;21,J203-J202=2)),1,0)</f>
        <v>0</v>
      </c>
      <c r="K204" s="16">
        <f>IF(OR(AND(K203=21,K202&lt;20),AND(K203=30,OR(K202=29,K202=28)),AND(K203&gt;21,K203-K202=2)),1,0)</f>
        <v>0</v>
      </c>
      <c r="L204" s="16">
        <f>IF(OR(AND(L203=21,L202&lt;20),AND(L203=30,OR(L202=29,L202=28)),AND(L203&gt;21,L203-L202=2)),1,0)</f>
        <v>0</v>
      </c>
      <c r="M204" s="25"/>
      <c r="N204" s="16"/>
      <c r="Y204" s="21"/>
      <c r="Z204" s="22">
        <f>IF(AA204&lt;&gt;"",VLOOKUP(AA204,O200:Z201,12,FALSE),"")</f>
      </c>
      <c r="AA204" s="18">
        <f>IF(AND(O200="Bye",O201="Bye"),"Bye",IF(OR(Y200=$G$5,O201="Bye"),O200,IF(OR(Y201=$G$5,O200="Bye"),O201,"")))</f>
      </c>
      <c r="AB204" s="18"/>
      <c r="AC204" s="18"/>
      <c r="AD204" s="18"/>
      <c r="AE204" s="18"/>
      <c r="AF204" s="50"/>
      <c r="AG204" s="51"/>
      <c r="AH204" s="35"/>
      <c r="AI204" s="35"/>
      <c r="AJ204" s="35"/>
      <c r="AK204" s="16">
        <f>SUM(AH203:AJ203)</f>
        <v>0</v>
      </c>
      <c r="AL204" s="25">
        <f>Z204</f>
      </c>
      <c r="BI204" s="21"/>
    </row>
    <row r="205" spans="1:61" ht="15" customHeight="1">
      <c r="A205" s="16"/>
      <c r="B205" s="15"/>
      <c r="H205" s="16"/>
      <c r="I205" s="16"/>
      <c r="J205" s="16">
        <f>IF(OR(AND(J206=21,J207&lt;20),AND(J206=30,OR(J207=29,J207=28)),AND(J206&gt;21,J206-J207=2)),1,0)</f>
        <v>0</v>
      </c>
      <c r="K205" s="16">
        <f>IF(OR(AND(K206=21,K207&lt;20),AND(K206=30,OR(K207=29,K207=28)),AND(K206&gt;21,K206-K207=2)),1,0)</f>
        <v>0</v>
      </c>
      <c r="L205" s="16">
        <f>IF(OR(AND(L206=21,L207&lt;20),AND(L206=30,OR(L207=29,L207=28)),AND(L206&gt;21,L206-L207=2)),1,0)</f>
        <v>0</v>
      </c>
      <c r="M205" s="16"/>
      <c r="N205" s="11"/>
      <c r="Y205" s="21"/>
      <c r="Z205" s="15">
        <f>IF(AA205&lt;&gt;"",VLOOKUP(AA205,O208:Z209,12,FALSE),"")</f>
      </c>
      <c r="AA205" s="12">
        <f>IF(AND(O208="Bye",O209="Bye"),"Bye",IF(OR(O209="Bye",Y208=$G$5),O208,IF(OR(Y209=$G$5,O208="Bye"),O209,"")))</f>
      </c>
      <c r="AF205" s="52"/>
      <c r="AG205" s="52"/>
      <c r="AH205" s="36"/>
      <c r="AI205" s="36"/>
      <c r="AJ205" s="36"/>
      <c r="AK205" s="20">
        <f>SUM(AH206:AJ206)</f>
        <v>0</v>
      </c>
      <c r="AL205" s="25">
        <f>Z205</f>
      </c>
      <c r="BI205" s="21"/>
    </row>
    <row r="206" spans="1:61" ht="15" customHeight="1">
      <c r="A206" s="16">
        <f>Setup!K64</f>
        <v>26</v>
      </c>
      <c r="B206" s="17" t="str">
        <f>IF(C206="Bye","","("&amp;A206&amp;")")</f>
        <v>(26)</v>
      </c>
      <c r="C206" s="18">
        <f>IF(AND(Setup!$B$2&gt;64,Setup!$B$2&lt;=128),IF(VLOOKUP(A206,Setup!$A$14:$B$141,2,FALSE)&lt;&gt;"",VLOOKUP(A206,Setup!$A$14:$B$141,2,FALSE),"Bye"),"")</f>
      </c>
      <c r="D206" s="18"/>
      <c r="E206" s="18"/>
      <c r="F206" s="18"/>
      <c r="G206" s="18"/>
      <c r="H206" s="50"/>
      <c r="I206" s="51"/>
      <c r="J206" s="35"/>
      <c r="K206" s="35"/>
      <c r="L206" s="35"/>
      <c r="M206" s="16">
        <f>SUM(J205:L205)</f>
        <v>0</v>
      </c>
      <c r="N206" s="16" t="str">
        <f>B206</f>
        <v>(26)</v>
      </c>
      <c r="Y206" s="21"/>
      <c r="AF206" s="16"/>
      <c r="AG206" s="16"/>
      <c r="AH206" s="16">
        <f>IF(OR(AND(AH205=21,AH204&lt;20),AND(AH205=30,OR(AH204=29,AH204=28)),AND(AH205&gt;21,AH205-AH204=2)),1,0)</f>
        <v>0</v>
      </c>
      <c r="AI206" s="16">
        <f>IF(OR(AND(AI205=21,AI204&lt;20),AND(AI205=30,OR(AI204=29,AI204=28)),AND(AI205&gt;21,AI205-AI204=2)),1,0)</f>
        <v>0</v>
      </c>
      <c r="AJ206" s="16">
        <f>IF(OR(AND(AJ205=21,AJ204&lt;20),AND(AJ205=30,OR(AJ204=29,AJ204=28)),AND(AJ205&gt;21,AJ205-AJ204=2)),1,0)</f>
        <v>0</v>
      </c>
      <c r="AK206" s="46"/>
      <c r="AL206" s="16"/>
      <c r="AM206" s="25"/>
      <c r="AN206" s="25"/>
      <c r="AO206" s="25"/>
      <c r="AP206" s="25"/>
      <c r="AQ206" s="25"/>
      <c r="BI206" s="21"/>
    </row>
    <row r="207" spans="1:61" ht="15" customHeight="1">
      <c r="A207" s="16">
        <f>Setup!L64</f>
        <v>103</v>
      </c>
      <c r="B207" s="17" t="str">
        <f>IF(C207="Bye","","("&amp;A207&amp;")")</f>
        <v>(103)</v>
      </c>
      <c r="C207" s="12">
        <f>IF(AND(Setup!$B$2&gt;64,Setup!$B$2&lt;=128),IF(VLOOKUP(A207,Setup!$A$14:$B$141,2,FALSE)&lt;&gt;"",VLOOKUP(A207,Setup!$A$14:$B$141,2,FALSE),"Bye"),"")</f>
      </c>
      <c r="H207" s="52"/>
      <c r="I207" s="52"/>
      <c r="J207" s="36"/>
      <c r="K207" s="36"/>
      <c r="L207" s="36"/>
      <c r="M207" s="20">
        <f>SUM(J208:L208)</f>
        <v>0</v>
      </c>
      <c r="N207" s="16" t="str">
        <f>B207</f>
        <v>(103)</v>
      </c>
      <c r="T207" s="16"/>
      <c r="U207" s="16"/>
      <c r="V207" s="16">
        <f>IF(OR(AND(V208=21,V209&lt;20),AND(V208=30,OR(V209=29,V209=28)),AND(V208&gt;21,V208-V209=2)),1,0)</f>
        <v>0</v>
      </c>
      <c r="W207" s="16">
        <f>IF(OR(AND(W208=21,W209&lt;20),AND(W208=30,OR(W209=29,W209=28)),AND(W208&gt;21,W208-W209=2)),1,0)</f>
        <v>0</v>
      </c>
      <c r="X207" s="16">
        <f>IF(OR(AND(X208=21,X209&lt;20),AND(X208=30,OR(X209=29,X209=28)),AND(X208&gt;21,X208-X209=2)),1,0)</f>
        <v>0</v>
      </c>
      <c r="Y207" s="46"/>
      <c r="AK207" s="21"/>
      <c r="AL207" s="12"/>
      <c r="BC207" s="19"/>
      <c r="BD207" s="19"/>
      <c r="BE207" s="19"/>
      <c r="BF207" s="19"/>
      <c r="BG207" s="19"/>
      <c r="BH207" s="19"/>
      <c r="BI207" s="21"/>
    </row>
    <row r="208" spans="1:61" ht="15" customHeight="1">
      <c r="A208" s="16"/>
      <c r="B208" s="15"/>
      <c r="H208" s="16"/>
      <c r="I208" s="16"/>
      <c r="J208" s="16">
        <f>IF(OR(AND(J207=21,J206&lt;20),AND(J207=30,OR(J206=29,J206=28)),AND(J207&gt;21,J207-J206=2)),1,0)</f>
        <v>0</v>
      </c>
      <c r="K208" s="16">
        <f>IF(OR(AND(K207=21,K206&lt;20),AND(K207=30,OR(K206=29,K206=28)),AND(K207&gt;21,K207-K206=2)),1,0)</f>
        <v>0</v>
      </c>
      <c r="L208" s="16">
        <f>IF(OR(AND(L207=21,L206&lt;20),AND(L207=30,OR(L206=29,L206=28)),AND(L207&gt;21,L207-L206=2)),1,0)</f>
        <v>0</v>
      </c>
      <c r="M208" s="46"/>
      <c r="N208" s="22">
        <f>IF(O208&lt;&gt;"",VLOOKUP(O208,C206:N207,12,FALSE),"")</f>
      </c>
      <c r="O208" s="18">
        <f>IF(AND(C206="Bye",C207="Bye"),"Bye",IF(OR(M206=$G$5,C207="Bye"),C206,IF(OR(M207=$G$5,C206="Bye"),C207,"")))</f>
      </c>
      <c r="P208" s="18"/>
      <c r="Q208" s="18"/>
      <c r="R208" s="18"/>
      <c r="S208" s="18"/>
      <c r="T208" s="50"/>
      <c r="U208" s="51"/>
      <c r="V208" s="35"/>
      <c r="W208" s="35"/>
      <c r="X208" s="35"/>
      <c r="Y208" s="23">
        <f>SUM(V207:X207)</f>
        <v>0</v>
      </c>
      <c r="Z208" s="16">
        <f>N208</f>
      </c>
      <c r="AK208" s="21"/>
      <c r="AL208" s="12"/>
      <c r="BC208" s="19"/>
      <c r="BD208" s="19"/>
      <c r="BE208" s="19"/>
      <c r="BF208" s="19"/>
      <c r="BG208" s="19"/>
      <c r="BH208" s="19"/>
      <c r="BI208" s="21"/>
    </row>
    <row r="209" spans="1:61" ht="15" customHeight="1">
      <c r="A209" s="16"/>
      <c r="B209" s="15"/>
      <c r="H209" s="16"/>
      <c r="I209" s="16"/>
      <c r="J209" s="16">
        <f>IF(OR(AND(J210=21,J211&lt;20),AND(J210=30,OR(J211=29,J211=28)),AND(J210&gt;21,J210-J211=2)),1,0)</f>
        <v>0</v>
      </c>
      <c r="K209" s="16">
        <f>IF(OR(AND(K210=21,K211&lt;20),AND(K210=30,OR(K211=29,K211=28)),AND(K210&gt;21,K210-K211=2)),1,0)</f>
        <v>0</v>
      </c>
      <c r="L209" s="16">
        <f>IF(OR(AND(L210=21,L211&lt;20),AND(L210=30,OR(L211=29,L211=28)),AND(L210&gt;21,L210-L211=2)),1,0)</f>
        <v>0</v>
      </c>
      <c r="M209" s="46"/>
      <c r="N209" s="15">
        <f>IF(O209&lt;&gt;"",VLOOKUP(O209,C210:N211,12,FALSE),"")</f>
      </c>
      <c r="O209" s="12">
        <f>IF(AND(C210="Bye",C211="Bye"),"Bye",IF(OR(M210=$G$5,C211="Bye"),C210,IF(OR(M211=$G$5,C210="Bye"),C211,"")))</f>
      </c>
      <c r="T209" s="52"/>
      <c r="U209" s="52"/>
      <c r="V209" s="36"/>
      <c r="W209" s="36"/>
      <c r="X209" s="36"/>
      <c r="Y209" s="24">
        <f>SUM(V210:X210)</f>
        <v>0</v>
      </c>
      <c r="Z209" s="16">
        <f>N209</f>
      </c>
      <c r="AK209" s="21"/>
      <c r="AL209" s="12"/>
      <c r="BI209" s="21"/>
    </row>
    <row r="210" spans="1:61" ht="15" customHeight="1">
      <c r="A210" s="16">
        <f>Setup!K65</f>
        <v>39</v>
      </c>
      <c r="B210" s="17" t="str">
        <f>IF(C210="Bye","","("&amp;A210&amp;")")</f>
        <v>(39)</v>
      </c>
      <c r="C210" s="18">
        <f>IF(AND(Setup!$B$2&gt;64,Setup!$B$2&lt;=128),IF(VLOOKUP(A210,Setup!$A$14:$B$141,2,FALSE)&lt;&gt;"",VLOOKUP(A210,Setup!$A$14:$B$141,2,FALSE),"Bye"),"")</f>
      </c>
      <c r="D210" s="18"/>
      <c r="E210" s="18"/>
      <c r="F210" s="18"/>
      <c r="G210" s="18"/>
      <c r="H210" s="50"/>
      <c r="I210" s="51"/>
      <c r="J210" s="35"/>
      <c r="K210" s="35"/>
      <c r="L210" s="35"/>
      <c r="M210" s="23">
        <f>SUM(J209:L209)</f>
        <v>0</v>
      </c>
      <c r="N210" s="16" t="str">
        <f>B210</f>
        <v>(39)</v>
      </c>
      <c r="T210" s="16"/>
      <c r="U210" s="16"/>
      <c r="V210" s="16">
        <f>IF(OR(AND(V209=21,V208&lt;20),AND(V209=30,OR(V208=29,V208=28)),AND(V209&gt;21,V209-V208=2)),1,0)</f>
        <v>0</v>
      </c>
      <c r="W210" s="16">
        <f>IF(OR(AND(W209=21,W208&lt;20),AND(W209=30,OR(W208=29,W208=28)),AND(W209&gt;21,W209-W208=2)),1,0)</f>
        <v>0</v>
      </c>
      <c r="X210" s="16">
        <f>IF(OR(AND(X209=21,X208&lt;20),AND(X209=30,OR(X208=29,X208=28)),AND(X209&gt;21,X209-X208=2)),1,0)</f>
        <v>0</v>
      </c>
      <c r="Y210" s="25"/>
      <c r="AK210" s="21"/>
      <c r="BI210" s="21"/>
    </row>
    <row r="211" spans="1:61" ht="15" customHeight="1">
      <c r="A211" s="16">
        <f>Setup!L65</f>
        <v>90</v>
      </c>
      <c r="B211" s="17" t="str">
        <f>IF(C211="Bye","","("&amp;A211&amp;")")</f>
        <v>(90)</v>
      </c>
      <c r="C211" s="12">
        <f>IF(AND(Setup!$B$2&gt;64,Setup!$B$2&lt;=128),IF(VLOOKUP(A211,Setup!$A$14:$B$141,2,FALSE)&lt;&gt;"",VLOOKUP(A211,Setup!$A$14:$B$141,2,FALSE),"Bye"),"")</f>
      </c>
      <c r="H211" s="52"/>
      <c r="I211" s="52"/>
      <c r="J211" s="36"/>
      <c r="K211" s="36"/>
      <c r="L211" s="36"/>
      <c r="M211" s="24">
        <f>SUM(J212:L212)</f>
        <v>0</v>
      </c>
      <c r="N211" s="16" t="str">
        <f>B211</f>
        <v>(90)</v>
      </c>
      <c r="Y211" s="11"/>
      <c r="Z211" s="11"/>
      <c r="AK211" s="21"/>
      <c r="AL211" s="12"/>
      <c r="AM211" s="12"/>
      <c r="AN211" s="12"/>
      <c r="AO211" s="12"/>
      <c r="AP211" s="12"/>
      <c r="AQ211" s="12"/>
      <c r="AR211" s="16"/>
      <c r="AS211" s="16"/>
      <c r="AT211" s="16">
        <f>IF(OR(AND(AT212=21,AT213&lt;20),AND(AT212=30,OR(AT213=29,AT213=28)),AND(AT212&gt;21,AT212-AT213=2)),1,0)</f>
        <v>0</v>
      </c>
      <c r="AU211" s="16">
        <f>IF(OR(AND(AU212=21,AU213&lt;20),AND(AU212=30,OR(AU213=29,AU213=28)),AND(AU212&gt;21,AU212-AU213=2)),1,0)</f>
        <v>0</v>
      </c>
      <c r="AV211" s="16">
        <f>IF(OR(AND(AV212=21,AV213&lt;20),AND(AV212=30,OR(AV213=29,AV213=28)),AND(AV212&gt;21,AV212-AV213=2)),1,0)</f>
        <v>0</v>
      </c>
      <c r="AW211" s="16"/>
      <c r="BI211" s="21"/>
    </row>
    <row r="212" spans="1:61" ht="15" customHeight="1">
      <c r="A212" s="16"/>
      <c r="B212" s="15"/>
      <c r="H212" s="16"/>
      <c r="I212" s="16"/>
      <c r="J212" s="16">
        <f>IF(OR(AND(J211=21,J210&lt;20),AND(J211=30,OR(J210=29,J210=28)),AND(J211&gt;21,J211-J210=2)),1,0)</f>
        <v>0</v>
      </c>
      <c r="K212" s="16">
        <f>IF(OR(AND(K211=21,K210&lt;20),AND(K211=30,OR(K210=29,K210=28)),AND(K211&gt;21,K211-K210=2)),1,0)</f>
        <v>0</v>
      </c>
      <c r="L212" s="16">
        <f>IF(OR(AND(L211=21,L210&lt;20),AND(L211=30,OR(L210=29,L210=28)),AND(L211&gt;21,L211-L210=2)),1,0)</f>
        <v>0</v>
      </c>
      <c r="M212" s="25"/>
      <c r="AK212" s="21"/>
      <c r="AL212" s="22">
        <f>IF(AM212&lt;&gt;"",VLOOKUP(AM212,AA204:AL205,12,FALSE),"")</f>
      </c>
      <c r="AM212" s="18">
        <f>IF(AK204=$G$5,AA204,IF(AK205=$G$5,AA205,""))</f>
      </c>
      <c r="AN212" s="18"/>
      <c r="AO212" s="18"/>
      <c r="AP212" s="18"/>
      <c r="AQ212" s="18"/>
      <c r="AR212" s="50"/>
      <c r="AS212" s="51"/>
      <c r="AT212" s="35"/>
      <c r="AU212" s="35"/>
      <c r="AV212" s="35"/>
      <c r="AW212" s="16">
        <f>SUM(AT211:AV211)</f>
        <v>0</v>
      </c>
      <c r="AX212" s="25">
        <f>AL212</f>
      </c>
      <c r="BI212" s="21"/>
    </row>
    <row r="213" spans="1:61" ht="15" customHeight="1">
      <c r="A213" s="16"/>
      <c r="B213" s="15"/>
      <c r="H213" s="16"/>
      <c r="I213" s="16"/>
      <c r="J213" s="16">
        <f>IF(OR(AND(J214=21,J215&lt;20),AND(J214=30,OR(J215=29,J215=28)),AND(J214&gt;21,J214-J215=2)),1,0)</f>
        <v>0</v>
      </c>
      <c r="K213" s="16">
        <f>IF(OR(AND(K214=21,K215&lt;20),AND(K214=30,OR(K215=29,K215=28)),AND(K214&gt;21,K214-K215=2)),1,0)</f>
        <v>0</v>
      </c>
      <c r="L213" s="16">
        <f>IF(OR(AND(L214=21,L215&lt;20),AND(L214=30,OR(L215=29,L215=28)),AND(L214&gt;21,L214-L215=2)),1,0)</f>
        <v>0</v>
      </c>
      <c r="M213" s="16"/>
      <c r="AK213" s="21"/>
      <c r="AL213" s="15">
        <f>IF(AM213&lt;&gt;"",VLOOKUP(AM213,AA220:AL221,12,FALSE),"")</f>
      </c>
      <c r="AM213" s="12">
        <f>IF(AK220=$G$5,AA220,IF(AK221=$G$5,AA221,""))</f>
      </c>
      <c r="AN213" s="12"/>
      <c r="AO213" s="12"/>
      <c r="AP213" s="12"/>
      <c r="AQ213" s="12"/>
      <c r="AR213" s="52"/>
      <c r="AS213" s="52"/>
      <c r="AT213" s="36"/>
      <c r="AU213" s="36"/>
      <c r="AV213" s="36"/>
      <c r="AW213" s="20">
        <f>SUM(AT214:AV214)</f>
        <v>0</v>
      </c>
      <c r="AX213" s="25">
        <f>AL213</f>
      </c>
      <c r="BI213" s="21"/>
    </row>
    <row r="214" spans="1:61" ht="15" customHeight="1">
      <c r="A214" s="16">
        <f>Setup!K66</f>
        <v>10</v>
      </c>
      <c r="B214" s="17" t="str">
        <f>IF(C214="Bye","","("&amp;A214&amp;")")</f>
        <v>(10)</v>
      </c>
      <c r="C214" s="18">
        <f>IF(AND(Setup!$B$2&gt;64,Setup!$B$2&lt;=128),IF(VLOOKUP(A214,Setup!$A$14:$B$141,2,FALSE)&lt;&gt;"",VLOOKUP(A214,Setup!$A$14:$B$141,2,FALSE),"Bye"),"")</f>
      </c>
      <c r="D214" s="18"/>
      <c r="E214" s="18"/>
      <c r="F214" s="18"/>
      <c r="G214" s="18"/>
      <c r="H214" s="50"/>
      <c r="I214" s="51"/>
      <c r="J214" s="35"/>
      <c r="K214" s="35"/>
      <c r="L214" s="35"/>
      <c r="M214" s="16">
        <f>SUM(J213:L213)</f>
        <v>0</v>
      </c>
      <c r="N214" s="16" t="str">
        <f>B214</f>
        <v>(10)</v>
      </c>
      <c r="AK214" s="21"/>
      <c r="AL214" s="12"/>
      <c r="AM214" s="12"/>
      <c r="AN214" s="12"/>
      <c r="AO214" s="12"/>
      <c r="AP214" s="12"/>
      <c r="AQ214" s="12"/>
      <c r="AR214" s="16"/>
      <c r="AS214" s="16"/>
      <c r="AT214" s="16">
        <f>IF(OR(AND(AT213=21,AT212&lt;20),AND(AT213=30,OR(AT212=29,AT212=28)),AND(AT213&gt;21,AT213-AT212=2)),1,0)</f>
        <v>0</v>
      </c>
      <c r="AU214" s="16">
        <f>IF(OR(AND(AU213=21,AU212&lt;20),AND(AU213=30,OR(AU212=29,AU212=28)),AND(AU213&gt;21,AU213-AU212=2)),1,0)</f>
        <v>0</v>
      </c>
      <c r="AV214" s="16">
        <f>IF(OR(AND(AV213=21,AV212&lt;20),AND(AV213=30,OR(AV212=29,AV212=28)),AND(AV213&gt;21,AV213-AV212=2)),1,0)</f>
        <v>0</v>
      </c>
      <c r="AW214" s="46"/>
      <c r="BI214" s="21"/>
    </row>
    <row r="215" spans="1:61" ht="15" customHeight="1">
      <c r="A215" s="16">
        <f>Setup!L66</f>
        <v>119</v>
      </c>
      <c r="B215" s="17" t="str">
        <f>IF(C215="Bye","","("&amp;A215&amp;")")</f>
        <v>(119)</v>
      </c>
      <c r="C215" s="12">
        <f>IF(AND(Setup!$B$2&gt;64,Setup!$B$2&lt;=128),IF(VLOOKUP(A215,Setup!$A$14:$B$141,2,FALSE)&lt;&gt;"",VLOOKUP(A215,Setup!$A$14:$B$141,2,FALSE),"Bye"),"")</f>
      </c>
      <c r="H215" s="52"/>
      <c r="I215" s="52"/>
      <c r="J215" s="36"/>
      <c r="K215" s="36"/>
      <c r="L215" s="36"/>
      <c r="M215" s="20">
        <f>SUM(J216:L216)</f>
        <v>0</v>
      </c>
      <c r="N215" s="16" t="str">
        <f>B215</f>
        <v>(119)</v>
      </c>
      <c r="T215" s="16"/>
      <c r="U215" s="16"/>
      <c r="V215" s="16">
        <f>IF(OR(AND(V216=21,V217&lt;20),AND(V216=30,OR(V217=29,V217=28)),AND(V216&gt;21,V216-V217=2)),1,0)</f>
        <v>0</v>
      </c>
      <c r="W215" s="16">
        <f>IF(OR(AND(W216=21,W217&lt;20),AND(W216=30,OR(W217=29,W217=28)),AND(W216&gt;21,W216-W217=2)),1,0)</f>
        <v>0</v>
      </c>
      <c r="X215" s="16">
        <f>IF(OR(AND(X216=21,X217&lt;20),AND(X216=30,OR(X217=29,X217=28)),AND(X216&gt;21,X216-X217=2)),1,0)</f>
        <v>0</v>
      </c>
      <c r="Y215" s="16"/>
      <c r="Z215" s="16"/>
      <c r="AK215" s="21"/>
      <c r="AW215" s="21"/>
      <c r="BI215" s="21"/>
    </row>
    <row r="216" spans="1:61" ht="15" customHeight="1">
      <c r="A216" s="16"/>
      <c r="B216" s="15"/>
      <c r="H216" s="16"/>
      <c r="I216" s="16"/>
      <c r="J216" s="16">
        <f>IF(OR(AND(J215=21,J214&lt;20),AND(J215=30,OR(J214=29,J214=28)),AND(J215&gt;21,J215-J214=2)),1,0)</f>
        <v>0</v>
      </c>
      <c r="K216" s="16">
        <f>IF(OR(AND(K215=21,K214&lt;20),AND(K215=30,OR(K214=29,K214=28)),AND(K215&gt;21,K215-K214=2)),1,0)</f>
        <v>0</v>
      </c>
      <c r="L216" s="16">
        <f>IF(OR(AND(L215=21,L214&lt;20),AND(L215=30,OR(L214=29,L214=28)),AND(L215&gt;21,L215-L214=2)),1,0)</f>
        <v>0</v>
      </c>
      <c r="M216" s="46"/>
      <c r="N216" s="22">
        <f>IF(O216&lt;&gt;"",VLOOKUP(O216,C214:N215,12,FALSE),"")</f>
      </c>
      <c r="O216" s="18">
        <f>IF(AND(C214="Bye",C215="Bye"),"Bye",IF(OR(M214=$G$5,C215="Bye"),C214,IF(OR(M215=$G$5,C214="Bye"),C215,"")))</f>
      </c>
      <c r="P216" s="18"/>
      <c r="Q216" s="18"/>
      <c r="R216" s="18"/>
      <c r="S216" s="18"/>
      <c r="T216" s="50"/>
      <c r="U216" s="51"/>
      <c r="V216" s="35"/>
      <c r="W216" s="35"/>
      <c r="X216" s="35"/>
      <c r="Y216" s="16">
        <f>SUM(V215:X215)</f>
        <v>0</v>
      </c>
      <c r="Z216" s="16">
        <f>N216</f>
      </c>
      <c r="AK216" s="21"/>
      <c r="AW216" s="21"/>
      <c r="BI216" s="21"/>
    </row>
    <row r="217" spans="1:61" ht="15" customHeight="1">
      <c r="A217" s="16"/>
      <c r="B217" s="15"/>
      <c r="H217" s="16"/>
      <c r="I217" s="16"/>
      <c r="J217" s="16">
        <f>IF(OR(AND(J218=21,J219&lt;20),AND(J218=30,OR(J219=29,J219=28)),AND(J218&gt;21,J218-J219=2)),1,0)</f>
        <v>0</v>
      </c>
      <c r="K217" s="16">
        <f>IF(OR(AND(K218=21,K219&lt;20),AND(K218=30,OR(K219=29,K219=28)),AND(K218&gt;21,K218-K219=2)),1,0)</f>
        <v>0</v>
      </c>
      <c r="L217" s="16">
        <f>IF(OR(AND(L218=21,L219&lt;20),AND(L218=30,OR(L219=29,L219=28)),AND(L218&gt;21,L218-L219=2)),1,0)</f>
        <v>0</v>
      </c>
      <c r="M217" s="46"/>
      <c r="N217" s="15">
        <f>IF(O217&lt;&gt;"",VLOOKUP(O217,C218:N219,12,FALSE),"")</f>
      </c>
      <c r="O217" s="12">
        <f>IF(AND(C218="Bye",C219="Bye"),"Bye",IF(OR(M218=$G$5,C219="Bye"),C218,IF(OR(M219=$G$5,C218="Bye"),C219,"")))</f>
      </c>
      <c r="T217" s="52"/>
      <c r="U217" s="52"/>
      <c r="V217" s="36"/>
      <c r="W217" s="36"/>
      <c r="X217" s="36"/>
      <c r="Y217" s="20">
        <f>SUM(V218:X218)</f>
        <v>0</v>
      </c>
      <c r="Z217" s="16">
        <f>N217</f>
      </c>
      <c r="AK217" s="21"/>
      <c r="AW217" s="21"/>
      <c r="BI217" s="21"/>
    </row>
    <row r="218" spans="1:61" ht="15" customHeight="1">
      <c r="A218" s="16">
        <f>Setup!K67</f>
        <v>55</v>
      </c>
      <c r="B218" s="17" t="str">
        <f>IF(C218="Bye","","("&amp;A218&amp;")")</f>
        <v>(55)</v>
      </c>
      <c r="C218" s="18">
        <f>IF(AND(Setup!$B$2&gt;64,Setup!$B$2&lt;=128),IF(VLOOKUP(A218,Setup!$A$14:$B$141,2,FALSE)&lt;&gt;"",VLOOKUP(A218,Setup!$A$14:$B$141,2,FALSE),"Bye"),"")</f>
      </c>
      <c r="D218" s="18"/>
      <c r="E218" s="18"/>
      <c r="F218" s="18"/>
      <c r="G218" s="18"/>
      <c r="H218" s="50"/>
      <c r="I218" s="51"/>
      <c r="J218" s="35"/>
      <c r="K218" s="35"/>
      <c r="L218" s="35"/>
      <c r="M218" s="23">
        <f>SUM(J217:L217)</f>
        <v>0</v>
      </c>
      <c r="N218" s="16" t="str">
        <f>B218</f>
        <v>(55)</v>
      </c>
      <c r="T218" s="16"/>
      <c r="U218" s="16"/>
      <c r="V218" s="16">
        <f>IF(OR(AND(V217=21,V216&lt;20),AND(V217=30,OR(V216=29,V216=28)),AND(V217&gt;21,V217-V216=2)),1,0)</f>
        <v>0</v>
      </c>
      <c r="W218" s="16">
        <f>IF(OR(AND(W217=21,W216&lt;20),AND(W217=30,OR(W216=29,W216=28)),AND(W217&gt;21,W217-W216=2)),1,0)</f>
        <v>0</v>
      </c>
      <c r="X218" s="16">
        <f>IF(OR(AND(X217=21,X216&lt;20),AND(X217=30,OR(X216=29,X216=28)),AND(X217&gt;21,X217-X216=2)),1,0)</f>
        <v>0</v>
      </c>
      <c r="Y218" s="46"/>
      <c r="AK218" s="21"/>
      <c r="AW218" s="21"/>
      <c r="AX218" s="12"/>
      <c r="BI218" s="21"/>
    </row>
    <row r="219" spans="1:61" ht="15" customHeight="1">
      <c r="A219" s="16">
        <f>Setup!L67</f>
        <v>74</v>
      </c>
      <c r="B219" s="17" t="str">
        <f>IF(C219="Bye","","("&amp;A219&amp;")")</f>
        <v>(74)</v>
      </c>
      <c r="C219" s="12">
        <f>IF(AND(Setup!$B$2&gt;64,Setup!$B$2&lt;=128),IF(VLOOKUP(A219,Setup!$A$14:$B$141,2,FALSE)&lt;&gt;"",VLOOKUP(A219,Setup!$A$14:$B$141,2,FALSE),"Bye"),"")</f>
      </c>
      <c r="H219" s="52"/>
      <c r="I219" s="52"/>
      <c r="J219" s="36"/>
      <c r="K219" s="36"/>
      <c r="L219" s="36"/>
      <c r="M219" s="24">
        <f>SUM(J220:L220)</f>
        <v>0</v>
      </c>
      <c r="N219" s="16" t="str">
        <f>B219</f>
        <v>(74)</v>
      </c>
      <c r="Y219" s="21"/>
      <c r="AF219" s="16"/>
      <c r="AG219" s="16"/>
      <c r="AH219" s="16">
        <f>IF(OR(AND(AH220=21,AH221&lt;20),AND(AH220=30,OR(AH221=29,AH221=28)),AND(AH220&gt;21,AH220-AH221=2)),1,0)</f>
        <v>0</v>
      </c>
      <c r="AI219" s="16">
        <f>IF(OR(AND(AI220=21,AI221&lt;20),AND(AI220=30,OR(AI221=29,AI221=28)),AND(AI220&gt;21,AI220-AI221=2)),1,0)</f>
        <v>0</v>
      </c>
      <c r="AJ219" s="16">
        <f>IF(OR(AND(AJ220=21,AJ221&lt;20),AND(AJ220=30,OR(AJ221=29,AJ221=28)),AND(AJ220&gt;21,AJ220-AJ221=2)),1,0)</f>
        <v>0</v>
      </c>
      <c r="AK219" s="46"/>
      <c r="AW219" s="21"/>
      <c r="AX219" s="12"/>
      <c r="BI219" s="21"/>
    </row>
    <row r="220" spans="1:61" ht="15" customHeight="1">
      <c r="A220" s="16"/>
      <c r="B220" s="15"/>
      <c r="H220" s="16"/>
      <c r="I220" s="16"/>
      <c r="J220" s="16">
        <f>IF(OR(AND(J219=21,J218&lt;20),AND(J219=30,OR(J218=29,J218=28)),AND(J219&gt;21,J219-J218=2)),1,0)</f>
        <v>0</v>
      </c>
      <c r="K220" s="16">
        <f>IF(OR(AND(K219=21,K218&lt;20),AND(K219=30,OR(K218=29,K218=28)),AND(K219&gt;21,K219-K218=2)),1,0)</f>
        <v>0</v>
      </c>
      <c r="L220" s="16">
        <f>IF(OR(AND(L219=21,L218&lt;20),AND(L219=30,OR(L218=29,L218=28)),AND(L219&gt;21,L219-L218=2)),1,0)</f>
        <v>0</v>
      </c>
      <c r="M220" s="25"/>
      <c r="N220" s="16"/>
      <c r="Y220" s="21"/>
      <c r="Z220" s="22">
        <f>IF(AA220&lt;&gt;"",VLOOKUP(AA220,O216:Z217,12,FALSE),"")</f>
      </c>
      <c r="AA220" s="18">
        <f>IF(AND(O216="Bye",O217="Bye"),"Bye",IF(OR(Y216=$G$5,O217="Bye"),O216,IF(OR(Y217=$G$5,O216="Bye"),O217,"")))</f>
      </c>
      <c r="AB220" s="18"/>
      <c r="AC220" s="18"/>
      <c r="AD220" s="18"/>
      <c r="AE220" s="18"/>
      <c r="AF220" s="50"/>
      <c r="AG220" s="51"/>
      <c r="AH220" s="35"/>
      <c r="AI220" s="35"/>
      <c r="AJ220" s="35"/>
      <c r="AK220" s="23">
        <f>SUM(AH219:AJ219)</f>
        <v>0</v>
      </c>
      <c r="AL220" s="25">
        <f>Z220</f>
      </c>
      <c r="AW220" s="21"/>
      <c r="BI220" s="21"/>
    </row>
    <row r="221" spans="1:61" ht="15" customHeight="1">
      <c r="A221" s="16"/>
      <c r="B221" s="15"/>
      <c r="H221" s="16"/>
      <c r="I221" s="16"/>
      <c r="J221" s="16">
        <f>IF(OR(AND(J222=21,J223&lt;20),AND(J222=30,OR(J223=29,J223=28)),AND(J222&gt;21,J222-J223=2)),1,0)</f>
        <v>0</v>
      </c>
      <c r="K221" s="16">
        <f>IF(OR(AND(K222=21,K223&lt;20),AND(K222=30,OR(K223=29,K223=28)),AND(K222&gt;21,K222-K223=2)),1,0)</f>
        <v>0</v>
      </c>
      <c r="L221" s="16">
        <f>IF(OR(AND(L222=21,L223&lt;20),AND(L222=30,OR(L223=29,L223=28)),AND(L222&gt;21,L222-L223=2)),1,0)</f>
        <v>0</v>
      </c>
      <c r="M221" s="16"/>
      <c r="N221" s="11"/>
      <c r="Y221" s="21"/>
      <c r="Z221" s="15">
        <f>IF(AA221&lt;&gt;"",VLOOKUP(AA221,O224:Z225,12,FALSE),"")</f>
      </c>
      <c r="AA221" s="12">
        <f>IF(AND(O224="Bye",O225="Bye"),"Bye",IF(OR(O225="Bye",Y224=$G$5),O224,IF(OR(Y225=$G$5,O224="Bye"),O225,"")))</f>
      </c>
      <c r="AF221" s="52"/>
      <c r="AG221" s="52"/>
      <c r="AH221" s="36"/>
      <c r="AI221" s="36"/>
      <c r="AJ221" s="36"/>
      <c r="AK221" s="24">
        <f>SUM(AH222:AJ222)</f>
        <v>0</v>
      </c>
      <c r="AL221" s="25">
        <f>Z221</f>
      </c>
      <c r="AW221" s="21"/>
      <c r="BI221" s="21"/>
    </row>
    <row r="222" spans="1:61" ht="15" customHeight="1">
      <c r="A222" s="16">
        <f>Setup!K68</f>
        <v>23</v>
      </c>
      <c r="B222" s="17" t="str">
        <f>IF(C222="Bye","","("&amp;A222&amp;")")</f>
        <v>(23)</v>
      </c>
      <c r="C222" s="18">
        <f>IF(AND(Setup!$B$2&gt;64,Setup!$B$2&lt;=128),IF(VLOOKUP(A222,Setup!$A$14:$B$141,2,FALSE)&lt;&gt;"",VLOOKUP(A222,Setup!$A$14:$B$141,2,FALSE),"Bye"),"")</f>
      </c>
      <c r="D222" s="18"/>
      <c r="E222" s="18"/>
      <c r="F222" s="18"/>
      <c r="G222" s="18"/>
      <c r="H222" s="50"/>
      <c r="I222" s="51"/>
      <c r="J222" s="35"/>
      <c r="K222" s="35"/>
      <c r="L222" s="35"/>
      <c r="M222" s="16">
        <f>SUM(J221:L221)</f>
        <v>0</v>
      </c>
      <c r="N222" s="16" t="str">
        <f>B222</f>
        <v>(23)</v>
      </c>
      <c r="Y222" s="21"/>
      <c r="AF222" s="16"/>
      <c r="AG222" s="16"/>
      <c r="AH222" s="16">
        <f>IF(OR(AND(AH221=21,AH220&lt;20),AND(AH221=30,OR(AH220=29,AH220=28)),AND(AH221&gt;21,AH221-AH220=2)),1,0)</f>
        <v>0</v>
      </c>
      <c r="AI222" s="16">
        <f>IF(OR(AND(AI221=21,AI220&lt;20),AND(AI221=30,OR(AI220=29,AI220=28)),AND(AI221&gt;21,AI221-AI220=2)),1,0)</f>
        <v>0</v>
      </c>
      <c r="AJ222" s="16">
        <f>IF(OR(AND(AJ221=21,AJ220&lt;20),AND(AJ221=30,OR(AJ220=29,AJ220=28)),AND(AJ221&gt;21,AJ221-AJ220=2)),1,0)</f>
        <v>0</v>
      </c>
      <c r="AK222" s="25"/>
      <c r="AW222" s="21"/>
      <c r="BI222" s="21"/>
    </row>
    <row r="223" spans="1:61" ht="15" customHeight="1">
      <c r="A223" s="16">
        <f>Setup!L68</f>
        <v>106</v>
      </c>
      <c r="B223" s="17" t="str">
        <f>IF(C223="Bye","","("&amp;A223&amp;")")</f>
        <v>(106)</v>
      </c>
      <c r="C223" s="12">
        <f>IF(AND(Setup!$B$2&gt;64,Setup!$B$2&lt;=128),IF(VLOOKUP(A223,Setup!$A$14:$B$141,2,FALSE)&lt;&gt;"",VLOOKUP(A223,Setup!$A$14:$B$141,2,FALSE),"Bye"),"")</f>
      </c>
      <c r="H223" s="52"/>
      <c r="I223" s="52"/>
      <c r="J223" s="36"/>
      <c r="K223" s="36"/>
      <c r="L223" s="36"/>
      <c r="M223" s="20">
        <f>SUM(J224:L224)</f>
        <v>0</v>
      </c>
      <c r="N223" s="16" t="str">
        <f>B223</f>
        <v>(106)</v>
      </c>
      <c r="T223" s="16"/>
      <c r="U223" s="16"/>
      <c r="V223" s="16">
        <f>IF(OR(AND(V224=21,V225&lt;20),AND(V224=30,OR(V225=29,V225=28)),AND(V224&gt;21,V224-V225=2)),1,0)</f>
        <v>0</v>
      </c>
      <c r="W223" s="16">
        <f>IF(OR(AND(W224=21,W225&lt;20),AND(W224=30,OR(W225=29,W225=28)),AND(W224&gt;21,W224-W225=2)),1,0)</f>
        <v>0</v>
      </c>
      <c r="X223" s="16">
        <f>IF(OR(AND(X224=21,X225&lt;20),AND(X224=30,OR(X225=29,X225=28)),AND(X224&gt;21,X224-X225=2)),1,0)</f>
        <v>0</v>
      </c>
      <c r="Y223" s="46"/>
      <c r="AK223" s="11"/>
      <c r="AW223" s="21"/>
      <c r="BI223" s="21"/>
    </row>
    <row r="224" spans="1:61" ht="15" customHeight="1">
      <c r="A224" s="16"/>
      <c r="B224" s="15"/>
      <c r="H224" s="16"/>
      <c r="I224" s="16"/>
      <c r="J224" s="16">
        <f>IF(OR(AND(J223=21,J222&lt;20),AND(J223=30,OR(J222=29,J222=28)),AND(J223&gt;21,J223-J222=2)),1,0)</f>
        <v>0</v>
      </c>
      <c r="K224" s="16">
        <f>IF(OR(AND(K223=21,K222&lt;20),AND(K223=30,OR(K222=29,K222=28)),AND(K223&gt;21,K223-K222=2)),1,0)</f>
        <v>0</v>
      </c>
      <c r="L224" s="16">
        <f>IF(OR(AND(L223=21,L222&lt;20),AND(L223=30,OR(L222=29,L222=28)),AND(L223&gt;21,L223-L222=2)),1,0)</f>
        <v>0</v>
      </c>
      <c r="M224" s="46"/>
      <c r="N224" s="22">
        <f>IF(O224&lt;&gt;"",VLOOKUP(O224,C222:N223,12,FALSE),"")</f>
      </c>
      <c r="O224" s="18">
        <f>IF(AND(C222="Bye",C223="Bye"),"Bye",IF(OR(M222=$G$5,C223="Bye"),C222,IF(OR(M223=$G$5,C222="Bye"),C223,"")))</f>
      </c>
      <c r="P224" s="18"/>
      <c r="Q224" s="18"/>
      <c r="R224" s="18"/>
      <c r="S224" s="18"/>
      <c r="T224" s="50"/>
      <c r="U224" s="51"/>
      <c r="V224" s="35"/>
      <c r="W224" s="35"/>
      <c r="X224" s="35"/>
      <c r="Y224" s="23">
        <f>SUM(V223:X223)</f>
        <v>0</v>
      </c>
      <c r="Z224" s="16">
        <f>N224</f>
      </c>
      <c r="AK224" s="11"/>
      <c r="AW224" s="21"/>
      <c r="BI224" s="21"/>
    </row>
    <row r="225" spans="1:61" ht="15" customHeight="1">
      <c r="A225" s="16"/>
      <c r="B225" s="15"/>
      <c r="H225" s="16"/>
      <c r="I225" s="16"/>
      <c r="J225" s="16">
        <f>IF(OR(AND(J226=21,J227&lt;20),AND(J226=30,OR(J227=29,J227=28)),AND(J226&gt;21,J226-J227=2)),1,0)</f>
        <v>0</v>
      </c>
      <c r="K225" s="16">
        <f>IF(OR(AND(K226=21,K227&lt;20),AND(K226=30,OR(K227=29,K227=28)),AND(K226&gt;21,K226-K227=2)),1,0)</f>
        <v>0</v>
      </c>
      <c r="L225" s="16">
        <f>IF(OR(AND(L226=21,L227&lt;20),AND(L226=30,OR(L227=29,L227=28)),AND(L226&gt;21,L226-L227=2)),1,0)</f>
        <v>0</v>
      </c>
      <c r="M225" s="46"/>
      <c r="N225" s="15">
        <f>IF(O225&lt;&gt;"",VLOOKUP(O225,C226:N227,12,FALSE),"")</f>
      </c>
      <c r="O225" s="12">
        <f>IF(AND(C226="Bye",C227="Bye"),"Bye",IF(OR(M226=$G$5,C227="Bye"),C226,IF(OR(M227=$G$5,C226="Bye"),C227,"")))</f>
      </c>
      <c r="T225" s="52"/>
      <c r="U225" s="52"/>
      <c r="V225" s="36"/>
      <c r="W225" s="36"/>
      <c r="X225" s="36"/>
      <c r="Y225" s="24">
        <f>SUM(V226:X226)</f>
        <v>0</v>
      </c>
      <c r="Z225" s="16">
        <f>N225</f>
      </c>
      <c r="AK225" s="11"/>
      <c r="AM225" s="68"/>
      <c r="AN225" s="68"/>
      <c r="AO225" s="68"/>
      <c r="AP225" s="68"/>
      <c r="AQ225" s="68"/>
      <c r="AR225" s="68"/>
      <c r="AS225" s="68"/>
      <c r="AT225" s="68"/>
      <c r="AU225" s="68"/>
      <c r="AV225" s="45"/>
      <c r="AW225" s="21"/>
      <c r="BI225" s="21"/>
    </row>
    <row r="226" spans="1:61" ht="15" customHeight="1">
      <c r="A226" s="16">
        <f>Setup!K69</f>
        <v>42</v>
      </c>
      <c r="B226" s="17" t="str">
        <f>IF(C226="Bye","","("&amp;A226&amp;")")</f>
        <v>(42)</v>
      </c>
      <c r="C226" s="18">
        <f>IF(AND(Setup!$B$2&gt;64,Setup!$B$2&lt;=128),IF(VLOOKUP(A226,Setup!$A$14:$B$141,2,FALSE)&lt;&gt;"",VLOOKUP(A226,Setup!$A$14:$B$141,2,FALSE),"Bye"),"")</f>
      </c>
      <c r="D226" s="18"/>
      <c r="E226" s="18"/>
      <c r="F226" s="18"/>
      <c r="G226" s="18"/>
      <c r="H226" s="50"/>
      <c r="I226" s="51"/>
      <c r="J226" s="35"/>
      <c r="K226" s="35"/>
      <c r="L226" s="35"/>
      <c r="M226" s="23">
        <f>SUM(J225:L225)</f>
        <v>0</v>
      </c>
      <c r="N226" s="16" t="str">
        <f>B226</f>
        <v>(42)</v>
      </c>
      <c r="T226" s="16"/>
      <c r="U226" s="16"/>
      <c r="V226" s="16">
        <f>IF(OR(AND(V225=21,V224&lt;20),AND(V225=30,OR(V224=29,V224=28)),AND(V225&gt;21,V225-V224=2)),1,0)</f>
        <v>0</v>
      </c>
      <c r="W226" s="16">
        <f>IF(OR(AND(W225=21,W224&lt;20),AND(W225=30,OR(W224=29,W224=28)),AND(W225&gt;21,W225-W224=2)),1,0)</f>
        <v>0</v>
      </c>
      <c r="X226" s="16">
        <f>IF(OR(AND(X225=21,X224&lt;20),AND(X225=30,OR(X224=29,X224=28)),AND(X225&gt;21,X225-X224=2)),1,0)</f>
        <v>0</v>
      </c>
      <c r="Y226" s="25"/>
      <c r="AK226" s="11"/>
      <c r="AM226" s="43"/>
      <c r="AN226" s="43"/>
      <c r="AO226" s="43"/>
      <c r="AP226" s="43"/>
      <c r="AQ226" s="44"/>
      <c r="AR226" s="44"/>
      <c r="AS226" s="44"/>
      <c r="AT226" s="44"/>
      <c r="AU226" s="44"/>
      <c r="AV226" s="19"/>
      <c r="AW226" s="21"/>
      <c r="BI226" s="21"/>
    </row>
    <row r="227" spans="1:62" ht="15" customHeight="1">
      <c r="A227" s="16">
        <f>Setup!L69</f>
        <v>87</v>
      </c>
      <c r="B227" s="17" t="str">
        <f>IF(C227="Bye","","("&amp;A227&amp;")")</f>
        <v>(87)</v>
      </c>
      <c r="C227" s="12">
        <f>IF(AND(Setup!$B$2&gt;64,Setup!$B$2&lt;=128),IF(VLOOKUP(A227,Setup!$A$14:$B$141,2,FALSE)&lt;&gt;"",VLOOKUP(A227,Setup!$A$14:$B$141,2,FALSE),"Bye"),"")</f>
      </c>
      <c r="H227" s="52"/>
      <c r="I227" s="52"/>
      <c r="J227" s="36"/>
      <c r="K227" s="36"/>
      <c r="L227" s="36"/>
      <c r="M227" s="24">
        <f>SUM(J228:L228)</f>
        <v>0</v>
      </c>
      <c r="N227" s="16" t="str">
        <f>B227</f>
        <v>(87)</v>
      </c>
      <c r="Y227" s="11"/>
      <c r="Z227" s="11"/>
      <c r="AK227" s="11"/>
      <c r="AM227" s="43"/>
      <c r="AN227" s="68"/>
      <c r="AO227" s="68"/>
      <c r="AP227" s="68"/>
      <c r="AQ227" s="68"/>
      <c r="AR227" s="68"/>
      <c r="AS227" s="68"/>
      <c r="AT227" s="68"/>
      <c r="AU227" s="45"/>
      <c r="AW227" s="21"/>
      <c r="AX227" s="16"/>
      <c r="AY227" s="16"/>
      <c r="AZ227" s="16"/>
      <c r="BA227" s="16"/>
      <c r="BB227" s="16"/>
      <c r="BC227" s="16"/>
      <c r="BD227" s="16"/>
      <c r="BE227" s="16"/>
      <c r="BF227" s="16">
        <f>IF(OR(AND(BF228=21,BF229&lt;20),AND(BF228=30,OR(BF229=29,BF229=28)),AND(BF228&gt;21,BF228-BF229=2)),1,0)</f>
        <v>0</v>
      </c>
      <c r="BG227" s="16">
        <f>IF(OR(AND(BG228=21,BG229&lt;20),AND(BG228=30,OR(BG229=29,BG229=28)),AND(BG228&gt;21,BG228-BG229=2)),1,0)</f>
        <v>0</v>
      </c>
      <c r="BH227" s="16">
        <f>IF(OR(AND(BH228=21,BH229&lt;20),AND(BH228=30,OR(BH229=29,BH229=28)),AND(BH228&gt;21,BH228-BH229=2)),1,0)</f>
        <v>0</v>
      </c>
      <c r="BI227" s="46"/>
      <c r="BJ227" s="25"/>
    </row>
    <row r="228" spans="1:62" ht="15" customHeight="1">
      <c r="A228" s="16"/>
      <c r="B228" s="15"/>
      <c r="H228" s="16"/>
      <c r="I228" s="16"/>
      <c r="J228" s="16">
        <f>IF(OR(AND(J227=21,J226&lt;20),AND(J227=30,OR(J226=29,J226=28)),AND(J227&gt;21,J227-J226=2)),1,0)</f>
        <v>0</v>
      </c>
      <c r="K228" s="16">
        <f>IF(OR(AND(K227=21,K226&lt;20),AND(K227=30,OR(K226=29,K226=28)),AND(K227&gt;21,K227-K226=2)),1,0)</f>
        <v>0</v>
      </c>
      <c r="L228" s="16">
        <f>IF(OR(AND(L227=21,L226&lt;20),AND(L227=30,OR(L226=29,L226=28)),AND(L227&gt;21,L227-L226=2)),1,0)</f>
        <v>0</v>
      </c>
      <c r="M228" s="25"/>
      <c r="Y228" s="11"/>
      <c r="Z228" s="11"/>
      <c r="AK228" s="11"/>
      <c r="AM228" s="43"/>
      <c r="AN228" s="43"/>
      <c r="AO228" s="43"/>
      <c r="AP228" s="43"/>
      <c r="AQ228" s="43"/>
      <c r="AR228" s="43"/>
      <c r="AS228" s="43"/>
      <c r="AT228" s="43"/>
      <c r="AU228" s="43"/>
      <c r="AW228" s="21"/>
      <c r="AX228" s="22">
        <f>IF(AY228&lt;&gt;"",VLOOKUP(AY228,AM212:AX213,12,FALSE),"")</f>
      </c>
      <c r="AY228" s="18">
        <f>IF(AW212=$G$5,AM212,IF(AW213=$G$5,AM213,""))</f>
      </c>
      <c r="AZ228" s="18"/>
      <c r="BA228" s="18"/>
      <c r="BB228" s="18"/>
      <c r="BC228" s="18"/>
      <c r="BD228" s="50"/>
      <c r="BE228" s="51"/>
      <c r="BF228" s="35"/>
      <c r="BG228" s="35"/>
      <c r="BH228" s="35"/>
      <c r="BI228" s="23">
        <f>SUM(BF227:BH227)</f>
        <v>0</v>
      </c>
      <c r="BJ228" s="25">
        <f>AX228</f>
      </c>
    </row>
    <row r="229" spans="1:62" ht="15" customHeight="1">
      <c r="A229" s="16"/>
      <c r="B229" s="15"/>
      <c r="H229" s="16"/>
      <c r="I229" s="16"/>
      <c r="J229" s="16">
        <f>IF(OR(AND(J230=21,J231&lt;20),AND(J230=30,OR(J231=29,J231=28)),AND(J230&gt;21,J230-J231=2)),1,0)</f>
        <v>0</v>
      </c>
      <c r="K229" s="16">
        <f>IF(OR(AND(K230=21,K231&lt;20),AND(K230=30,OR(K231=29,K231=28)),AND(K230&gt;21,K230-K231=2)),1,0)</f>
        <v>0</v>
      </c>
      <c r="L229" s="16">
        <f>IF(OR(AND(L230=21,L231&lt;20),AND(L230=30,OR(L231=29,L231=28)),AND(L230&gt;21,L230-L231=2)),1,0)</f>
        <v>0</v>
      </c>
      <c r="M229" s="16"/>
      <c r="N229" s="11"/>
      <c r="Y229" s="11"/>
      <c r="Z229" s="11"/>
      <c r="AK229" s="11"/>
      <c r="AW229" s="21"/>
      <c r="AX229" s="15">
        <f>IF(AY229&lt;&gt;"",VLOOKUP(AY229,AM244:AX245,12,FALSE),"")</f>
      </c>
      <c r="AY229" s="12">
        <f>IF(AW244=$G$5,AM244,IF(AW245=$G$5,AM245,""))</f>
      </c>
      <c r="AZ229" s="12"/>
      <c r="BA229" s="12"/>
      <c r="BB229" s="12"/>
      <c r="BC229" s="12"/>
      <c r="BD229" s="52"/>
      <c r="BE229" s="52"/>
      <c r="BF229" s="36"/>
      <c r="BG229" s="36"/>
      <c r="BH229" s="36"/>
      <c r="BI229" s="24">
        <f>SUM(BF230:BH230)</f>
        <v>0</v>
      </c>
      <c r="BJ229" s="25">
        <f>AX229</f>
      </c>
    </row>
    <row r="230" spans="1:61" ht="15" customHeight="1">
      <c r="A230" s="16">
        <f>Setup!K70</f>
        <v>15</v>
      </c>
      <c r="B230" s="17" t="str">
        <f>IF(C230="Bye","","("&amp;A230&amp;")")</f>
        <v>(15)</v>
      </c>
      <c r="C230" s="18">
        <f>IF(AND(Setup!$B$2&gt;64,Setup!$B$2&lt;=128),IF(VLOOKUP(A230,Setup!$A$14:$B$141,2,FALSE)&lt;&gt;"",VLOOKUP(A230,Setup!$A$14:$B$141,2,FALSE),"Bye"),"")</f>
      </c>
      <c r="D230" s="18"/>
      <c r="E230" s="18"/>
      <c r="F230" s="18"/>
      <c r="G230" s="18"/>
      <c r="H230" s="50"/>
      <c r="I230" s="51"/>
      <c r="J230" s="35"/>
      <c r="K230" s="35"/>
      <c r="L230" s="35"/>
      <c r="M230" s="16">
        <f>SUM(J229:L229)</f>
        <v>0</v>
      </c>
      <c r="N230" s="16" t="str">
        <f>B230</f>
        <v>(15)</v>
      </c>
      <c r="AW230" s="21"/>
      <c r="AX230" s="12"/>
      <c r="AY230" s="12"/>
      <c r="AZ230" s="12"/>
      <c r="BA230" s="12"/>
      <c r="BB230" s="12"/>
      <c r="BC230" s="12"/>
      <c r="BD230" s="16"/>
      <c r="BE230" s="16"/>
      <c r="BF230" s="16">
        <f>IF(OR(AND(BF229=21,BF228&lt;20),AND(BF229=30,OR(BF228=29,BF228=28)),AND(BF229&gt;21,BF229-BF228=2)),1,0)</f>
        <v>0</v>
      </c>
      <c r="BG230" s="16">
        <f>IF(OR(AND(BG229=21,BG228&lt;20),AND(BG229=30,OR(BG228=29,BG228=28)),AND(BG229&gt;21,BG229-BG228=2)),1,0)</f>
        <v>0</v>
      </c>
      <c r="BH230" s="16">
        <f>IF(OR(AND(BH229=21,BH228&lt;20),AND(BH229=30,OR(BH228=29,BH228=28)),AND(BH229&gt;21,BH229-BH228=2)),1,0)</f>
        <v>0</v>
      </c>
      <c r="BI230" s="25"/>
    </row>
    <row r="231" spans="1:60" ht="15" customHeight="1">
      <c r="A231" s="16">
        <f>Setup!L70</f>
        <v>114</v>
      </c>
      <c r="B231" s="17" t="str">
        <f>IF(C231="Bye","","("&amp;A231&amp;")")</f>
        <v>(114)</v>
      </c>
      <c r="C231" s="12">
        <f>IF(AND(Setup!$B$2&gt;64,Setup!$B$2&lt;=128),IF(VLOOKUP(A231,Setup!$A$14:$B$141,2,FALSE)&lt;&gt;"",VLOOKUP(A231,Setup!$A$14:$B$141,2,FALSE),"Bye"),"")</f>
      </c>
      <c r="H231" s="52"/>
      <c r="I231" s="52"/>
      <c r="J231" s="36"/>
      <c r="K231" s="36"/>
      <c r="L231" s="36"/>
      <c r="M231" s="20">
        <f>SUM(J232:L232)</f>
        <v>0</v>
      </c>
      <c r="N231" s="16" t="str">
        <f>B231</f>
        <v>(114)</v>
      </c>
      <c r="T231" s="16"/>
      <c r="U231" s="16"/>
      <c r="V231" s="16">
        <f>IF(OR(AND(V232=21,V233&lt;20),AND(V232=30,OR(V233=29,V233=28)),AND(V232&gt;21,V232-V233=2)),1,0)</f>
        <v>0</v>
      </c>
      <c r="W231" s="16">
        <f>IF(OR(AND(W232=21,W233&lt;20),AND(W232=30,OR(W233=29,W233=28)),AND(W232&gt;21,W232-W233=2)),1,0)</f>
        <v>0</v>
      </c>
      <c r="X231" s="16">
        <f>IF(OR(AND(X232=21,X233&lt;20),AND(X232=30,OR(X233=29,X233=28)),AND(X232&gt;21,X232-X233=2)),1,0)</f>
        <v>0</v>
      </c>
      <c r="Y231" s="16"/>
      <c r="Z231" s="16"/>
      <c r="AW231" s="21"/>
      <c r="BC231" s="19"/>
      <c r="BD231" s="19"/>
      <c r="BE231" s="19"/>
      <c r="BF231" s="19"/>
      <c r="BG231" s="19"/>
      <c r="BH231" s="19"/>
    </row>
    <row r="232" spans="1:60" ht="15" customHeight="1">
      <c r="A232" s="16"/>
      <c r="B232" s="15"/>
      <c r="H232" s="16"/>
      <c r="I232" s="16"/>
      <c r="J232" s="16">
        <f>IF(OR(AND(J231=21,J230&lt;20),AND(J231=30,OR(J230=29,J230=28)),AND(J231&gt;21,J231-J230=2)),1,0)</f>
        <v>0</v>
      </c>
      <c r="K232" s="16">
        <f>IF(OR(AND(K231=21,K230&lt;20),AND(K231=30,OR(K230=29,K230=28)),AND(K231&gt;21,K231-K230=2)),1,0)</f>
        <v>0</v>
      </c>
      <c r="L232" s="16">
        <f>IF(OR(AND(L231=21,L230&lt;20),AND(L231=30,OR(L230=29,L230=28)),AND(L231&gt;21,L231-L230=2)),1,0)</f>
        <v>0</v>
      </c>
      <c r="M232" s="46"/>
      <c r="N232" s="22">
        <f>IF(O232&lt;&gt;"",VLOOKUP(O232,C230:N231,12,FALSE),"")</f>
      </c>
      <c r="O232" s="18">
        <f>IF(AND(C230="Bye",C231="Bye"),"Bye",IF(OR(M230=$G$5,C231="Bye"),C230,IF(OR(M231=$G$5,C230="Bye"),C231,"")))</f>
      </c>
      <c r="P232" s="18"/>
      <c r="Q232" s="18"/>
      <c r="R232" s="18"/>
      <c r="S232" s="18"/>
      <c r="T232" s="50"/>
      <c r="U232" s="51"/>
      <c r="V232" s="35"/>
      <c r="W232" s="35"/>
      <c r="X232" s="35"/>
      <c r="Y232" s="16">
        <f>SUM(V231:X231)</f>
        <v>0</v>
      </c>
      <c r="Z232" s="16">
        <f>N232</f>
      </c>
      <c r="AW232" s="21"/>
      <c r="BC232" s="19"/>
      <c r="BD232" s="19"/>
      <c r="BE232" s="19"/>
      <c r="BF232" s="19"/>
      <c r="BG232" s="19"/>
      <c r="BH232" s="19"/>
    </row>
    <row r="233" spans="1:49" ht="15" customHeight="1">
      <c r="A233" s="16"/>
      <c r="B233" s="15"/>
      <c r="H233" s="16"/>
      <c r="I233" s="16"/>
      <c r="J233" s="16">
        <f>IF(OR(AND(J234=21,J235&lt;20),AND(J234=30,OR(J235=29,J235=28)),AND(J234&gt;21,J234-J235=2)),1,0)</f>
        <v>0</v>
      </c>
      <c r="K233" s="16">
        <f>IF(OR(AND(K234=21,K235&lt;20),AND(K234=30,OR(K235=29,K235=28)),AND(K234&gt;21,K234-K235=2)),1,0)</f>
        <v>0</v>
      </c>
      <c r="L233" s="16">
        <f>IF(OR(AND(L234=21,L235&lt;20),AND(L234=30,OR(L235=29,L235=28)),AND(L234&gt;21,L234-L235=2)),1,0)</f>
        <v>0</v>
      </c>
      <c r="M233" s="46"/>
      <c r="N233" s="15">
        <f>IF(O233&lt;&gt;"",VLOOKUP(O233,C234:N235,12,FALSE),"")</f>
      </c>
      <c r="O233" s="12">
        <f>IF(AND(C234="Bye",C235="Bye"),"Bye",IF(OR(M234=$G$5,C235="Bye"),C234,IF(OR(M235=$G$5,C234="Bye"),C235,"")))</f>
      </c>
      <c r="T233" s="52"/>
      <c r="U233" s="52"/>
      <c r="V233" s="36"/>
      <c r="W233" s="36"/>
      <c r="X233" s="36"/>
      <c r="Y233" s="20">
        <f>SUM(V234:X234)</f>
        <v>0</v>
      </c>
      <c r="Z233" s="16">
        <f>N233</f>
      </c>
      <c r="AW233" s="21"/>
    </row>
    <row r="234" spans="1:49" ht="15" customHeight="1">
      <c r="A234" s="16">
        <f>Setup!K71</f>
        <v>50</v>
      </c>
      <c r="B234" s="17" t="str">
        <f>IF(C234="Bye","","("&amp;A234&amp;")")</f>
        <v>(50)</v>
      </c>
      <c r="C234" s="18">
        <f>IF(AND(Setup!$B$2&gt;64,Setup!$B$2&lt;=128),IF(VLOOKUP(A234,Setup!$A$14:$B$141,2,FALSE)&lt;&gt;"",VLOOKUP(A234,Setup!$A$14:$B$141,2,FALSE),"Bye"),"")</f>
      </c>
      <c r="D234" s="18"/>
      <c r="E234" s="18"/>
      <c r="F234" s="18"/>
      <c r="G234" s="18"/>
      <c r="H234" s="50"/>
      <c r="I234" s="51"/>
      <c r="J234" s="35"/>
      <c r="K234" s="35"/>
      <c r="L234" s="35"/>
      <c r="M234" s="23">
        <f>SUM(J233:L233)</f>
        <v>0</v>
      </c>
      <c r="N234" s="16" t="str">
        <f>B234</f>
        <v>(50)</v>
      </c>
      <c r="T234" s="16"/>
      <c r="U234" s="16"/>
      <c r="V234" s="16">
        <f>IF(OR(AND(V233=21,V232&lt;20),AND(V233=30,OR(V232=29,V232=28)),AND(V233&gt;21,V233-V232=2)),1,0)</f>
        <v>0</v>
      </c>
      <c r="W234" s="16">
        <f>IF(OR(AND(W233=21,W232&lt;20),AND(W233=30,OR(W232=29,W232=28)),AND(W233&gt;21,W233-W232=2)),1,0)</f>
        <v>0</v>
      </c>
      <c r="X234" s="16">
        <f>IF(OR(AND(X233=21,X232&lt;20),AND(X233=30,OR(X232=29,X232=28)),AND(X233&gt;21,X233-X232=2)),1,0)</f>
        <v>0</v>
      </c>
      <c r="Y234" s="46"/>
      <c r="AW234" s="21"/>
    </row>
    <row r="235" spans="1:49" ht="15" customHeight="1">
      <c r="A235" s="16">
        <f>Setup!L71</f>
        <v>79</v>
      </c>
      <c r="B235" s="17" t="str">
        <f>IF(C235="Bye","","("&amp;A235&amp;")")</f>
        <v>(79)</v>
      </c>
      <c r="C235" s="12">
        <f>IF(AND(Setup!$B$2&gt;64,Setup!$B$2&lt;=128),IF(VLOOKUP(A235,Setup!$A$14:$B$141,2,FALSE)&lt;&gt;"",VLOOKUP(A235,Setup!$A$14:$B$141,2,FALSE),"Bye"),"")</f>
      </c>
      <c r="H235" s="52"/>
      <c r="I235" s="52"/>
      <c r="J235" s="36"/>
      <c r="K235" s="36"/>
      <c r="L235" s="36"/>
      <c r="M235" s="24">
        <f>SUM(J236:L236)</f>
        <v>0</v>
      </c>
      <c r="N235" s="16" t="str">
        <f>B235</f>
        <v>(79)</v>
      </c>
      <c r="Y235" s="21"/>
      <c r="AF235" s="16"/>
      <c r="AG235" s="16"/>
      <c r="AH235" s="16">
        <f>IF(OR(AND(AH236=21,AH237&lt;20),AND(AH236=30,OR(AH237=29,AH237=28)),AND(AH236&gt;21,AH236-AH237=2)),1,0)</f>
        <v>0</v>
      </c>
      <c r="AI235" s="16">
        <f>IF(OR(AND(AI236=21,AI237&lt;20),AND(AI236=30,OR(AI237=29,AI237=28)),AND(AI236&gt;21,AI236-AI237=2)),1,0)</f>
        <v>0</v>
      </c>
      <c r="AJ235" s="16">
        <f>IF(OR(AND(AJ236=21,AJ237&lt;20),AND(AJ236=30,OR(AJ237=29,AJ237=28)),AND(AJ236&gt;21,AJ236-AJ237=2)),1,0)</f>
        <v>0</v>
      </c>
      <c r="AK235" s="16"/>
      <c r="AW235" s="21"/>
    </row>
    <row r="236" spans="1:49" ht="15" customHeight="1">
      <c r="A236" s="16"/>
      <c r="B236" s="15"/>
      <c r="H236" s="16"/>
      <c r="I236" s="16"/>
      <c r="J236" s="16">
        <f>IF(OR(AND(J235=21,J234&lt;20),AND(J235=30,OR(J234=29,J234=28)),AND(J235&gt;21,J235-J234=2)),1,0)</f>
        <v>0</v>
      </c>
      <c r="K236" s="16">
        <f>IF(OR(AND(K235=21,K234&lt;20),AND(K235=30,OR(K234=29,K234=28)),AND(K235&gt;21,K235-K234=2)),1,0)</f>
        <v>0</v>
      </c>
      <c r="L236" s="16">
        <f>IF(OR(AND(L235=21,L234&lt;20),AND(L235=30,OR(L234=29,L234=28)),AND(L235&gt;21,L235-L234=2)),1,0)</f>
        <v>0</v>
      </c>
      <c r="M236" s="25"/>
      <c r="N236" s="16"/>
      <c r="Y236" s="21"/>
      <c r="Z236" s="22">
        <f>IF(AA236&lt;&gt;"",VLOOKUP(AA236,O232:Z233,12,FALSE),"")</f>
      </c>
      <c r="AA236" s="18">
        <f>IF(AND(O232="Bye",O233="Bye"),"Bye",IF(OR(Y232=$G$5,O233="Bye"),O232,IF(OR(Y233=$G$5,O232="Bye"),O233,"")))</f>
      </c>
      <c r="AB236" s="18"/>
      <c r="AC236" s="18"/>
      <c r="AD236" s="18"/>
      <c r="AE236" s="18"/>
      <c r="AF236" s="50"/>
      <c r="AG236" s="51"/>
      <c r="AH236" s="35"/>
      <c r="AI236" s="35"/>
      <c r="AJ236" s="35"/>
      <c r="AK236" s="16">
        <f>SUM(AH235:AJ235)</f>
        <v>0</v>
      </c>
      <c r="AL236" s="25">
        <f>Z236</f>
      </c>
      <c r="AW236" s="21"/>
    </row>
    <row r="237" spans="1:49" ht="15" customHeight="1">
      <c r="A237" s="16"/>
      <c r="B237" s="15"/>
      <c r="H237" s="16"/>
      <c r="I237" s="16"/>
      <c r="J237" s="16">
        <f>IF(OR(AND(J238=21,J239&lt;20),AND(J238=30,OR(J239=29,J239=28)),AND(J238&gt;21,J238-J239=2)),1,0)</f>
        <v>0</v>
      </c>
      <c r="K237" s="16">
        <f>IF(OR(AND(K238=21,K239&lt;20),AND(K238=30,OR(K239=29,K239=28)),AND(K238&gt;21,K238-K239=2)),1,0)</f>
        <v>0</v>
      </c>
      <c r="L237" s="16">
        <f>IF(OR(AND(L238=21,L239&lt;20),AND(L238=30,OR(L239=29,L239=28)),AND(L238&gt;21,L238-L239=2)),1,0)</f>
        <v>0</v>
      </c>
      <c r="M237" s="16"/>
      <c r="N237" s="11"/>
      <c r="Y237" s="21"/>
      <c r="Z237" s="15">
        <f>IF(AA237&lt;&gt;"",VLOOKUP(AA237,O240:Z241,12,FALSE),"")</f>
      </c>
      <c r="AA237" s="12">
        <f>IF(AND(O240="Bye",O241="Bye"),"Bye",IF(OR(O241="Bye",Y240=$G$5),O240,IF(OR(Y241=$G$5,O240="Bye"),O241,"")))</f>
      </c>
      <c r="AF237" s="52"/>
      <c r="AG237" s="52"/>
      <c r="AH237" s="36"/>
      <c r="AI237" s="36"/>
      <c r="AJ237" s="36"/>
      <c r="AK237" s="20">
        <f>SUM(AH238:AJ238)</f>
        <v>0</v>
      </c>
      <c r="AL237" s="25">
        <f>Z237</f>
      </c>
      <c r="AW237" s="21"/>
    </row>
    <row r="238" spans="1:49" ht="15" customHeight="1">
      <c r="A238" s="16">
        <f>Setup!K72</f>
        <v>18</v>
      </c>
      <c r="B238" s="17" t="str">
        <f>IF(C238="Bye","","("&amp;A238&amp;")")</f>
        <v>(18)</v>
      </c>
      <c r="C238" s="18">
        <f>IF(AND(Setup!$B$2&gt;64,Setup!$B$2&lt;=128),IF(VLOOKUP(A238,Setup!$A$14:$B$141,2,FALSE)&lt;&gt;"",VLOOKUP(A238,Setup!$A$14:$B$141,2,FALSE),"Bye"),"")</f>
      </c>
      <c r="D238" s="18"/>
      <c r="E238" s="18"/>
      <c r="F238" s="18"/>
      <c r="G238" s="18"/>
      <c r="H238" s="50"/>
      <c r="I238" s="51"/>
      <c r="J238" s="35"/>
      <c r="K238" s="35"/>
      <c r="L238" s="35"/>
      <c r="M238" s="16">
        <f>SUM(J237:L237)</f>
        <v>0</v>
      </c>
      <c r="N238" s="16" t="str">
        <f>B238</f>
        <v>(18)</v>
      </c>
      <c r="Y238" s="21"/>
      <c r="AF238" s="16"/>
      <c r="AG238" s="16"/>
      <c r="AH238" s="16">
        <f>IF(OR(AND(AH237=21,AH236&lt;20),AND(AH237=30,OR(AH236=29,AH236=28)),AND(AH237&gt;21,AH237-AH236=2)),1,0)</f>
        <v>0</v>
      </c>
      <c r="AI238" s="16">
        <f>IF(OR(AND(AI237=21,AI236&lt;20),AND(AI237=30,OR(AI236=29,AI236=28)),AND(AI237&gt;21,AI237-AI236=2)),1,0)</f>
        <v>0</v>
      </c>
      <c r="AJ238" s="16">
        <f>IF(OR(AND(AJ237=21,AJ236&lt;20),AND(AJ237=30,OR(AJ236=29,AJ236=28)),AND(AJ237&gt;21,AJ237-AJ236=2)),1,0)</f>
        <v>0</v>
      </c>
      <c r="AK238" s="46"/>
      <c r="AL238" s="16"/>
      <c r="AM238" s="25"/>
      <c r="AN238" s="25"/>
      <c r="AO238" s="25"/>
      <c r="AP238" s="25"/>
      <c r="AQ238" s="25"/>
      <c r="AW238" s="21"/>
    </row>
    <row r="239" spans="1:49" ht="15" customHeight="1">
      <c r="A239" s="16">
        <f>Setup!L72</f>
        <v>111</v>
      </c>
      <c r="B239" s="17" t="str">
        <f>IF(C239="Bye","","("&amp;A239&amp;")")</f>
        <v>(111)</v>
      </c>
      <c r="C239" s="12">
        <f>IF(AND(Setup!$B$2&gt;64,Setup!$B$2&lt;=128),IF(VLOOKUP(A239,Setup!$A$14:$B$141,2,FALSE)&lt;&gt;"",VLOOKUP(A239,Setup!$A$14:$B$141,2,FALSE),"Bye"),"")</f>
      </c>
      <c r="H239" s="52"/>
      <c r="I239" s="52"/>
      <c r="J239" s="36"/>
      <c r="K239" s="36"/>
      <c r="L239" s="36"/>
      <c r="M239" s="20">
        <f>SUM(J240:L240)</f>
        <v>0</v>
      </c>
      <c r="N239" s="16" t="str">
        <f>B239</f>
        <v>(111)</v>
      </c>
      <c r="T239" s="16"/>
      <c r="U239" s="16"/>
      <c r="V239" s="16">
        <f>IF(OR(AND(V240=21,V241&lt;20),AND(V240=30,OR(V241=29,V241=28)),AND(V240&gt;21,V240-V241=2)),1,0)</f>
        <v>0</v>
      </c>
      <c r="W239" s="16">
        <f>IF(OR(AND(W240=21,W241&lt;20),AND(W240=30,OR(W241=29,W241=28)),AND(W240&gt;21,W240-W241=2)),1,0)</f>
        <v>0</v>
      </c>
      <c r="X239" s="16">
        <f>IF(OR(AND(X240=21,X241&lt;20),AND(X240=30,OR(X241=29,X241=28)),AND(X240&gt;21,X240-X241=2)),1,0)</f>
        <v>0</v>
      </c>
      <c r="Y239" s="46"/>
      <c r="AK239" s="21"/>
      <c r="AL239" s="12"/>
      <c r="AW239" s="21"/>
    </row>
    <row r="240" spans="1:49" ht="15" customHeight="1">
      <c r="A240" s="16"/>
      <c r="B240" s="15"/>
      <c r="H240" s="16"/>
      <c r="I240" s="16"/>
      <c r="J240" s="16">
        <f>IF(OR(AND(J239=21,J238&lt;20),AND(J239=30,OR(J238=29,J238=28)),AND(J239&gt;21,J239-J238=2)),1,0)</f>
        <v>0</v>
      </c>
      <c r="K240" s="16">
        <f>IF(OR(AND(K239=21,K238&lt;20),AND(K239=30,OR(K238=29,K238=28)),AND(K239&gt;21,K239-K238=2)),1,0)</f>
        <v>0</v>
      </c>
      <c r="L240" s="16">
        <f>IF(OR(AND(L239=21,L238&lt;20),AND(L239=30,OR(L238=29,L238=28)),AND(L239&gt;21,L239-L238=2)),1,0)</f>
        <v>0</v>
      </c>
      <c r="M240" s="46"/>
      <c r="N240" s="22">
        <f>IF(O240&lt;&gt;"",VLOOKUP(O240,C238:N239,12,FALSE),"")</f>
      </c>
      <c r="O240" s="18">
        <f>IF(AND(C238="Bye",C239="Bye"),"Bye",IF(OR(M238=$G$5,C239="Bye"),C238,IF(OR(M239=$G$5,C238="Bye"),C239,"")))</f>
      </c>
      <c r="P240" s="18"/>
      <c r="Q240" s="18"/>
      <c r="R240" s="18"/>
      <c r="S240" s="18"/>
      <c r="T240" s="50"/>
      <c r="U240" s="51"/>
      <c r="V240" s="35"/>
      <c r="W240" s="35"/>
      <c r="X240" s="35"/>
      <c r="Y240" s="23">
        <f>SUM(V239:X239)</f>
        <v>0</v>
      </c>
      <c r="Z240" s="16">
        <f>N240</f>
      </c>
      <c r="AK240" s="21"/>
      <c r="AL240" s="12"/>
      <c r="AW240" s="21"/>
    </row>
    <row r="241" spans="1:62" ht="15" customHeight="1">
      <c r="A241" s="16"/>
      <c r="B241" s="15"/>
      <c r="H241" s="16"/>
      <c r="I241" s="16"/>
      <c r="J241" s="16">
        <f>IF(OR(AND(J242=21,J243&lt;20),AND(J242=30,OR(J243=29,J243=28)),AND(J242&gt;21,J242-J243=2)),1,0)</f>
        <v>0</v>
      </c>
      <c r="K241" s="16">
        <f>IF(OR(AND(K242=21,K243&lt;20),AND(K242=30,OR(K243=29,K243=28)),AND(K242&gt;21,K242-K243=2)),1,0)</f>
        <v>0</v>
      </c>
      <c r="L241" s="16">
        <f>IF(OR(AND(L242=21,L243&lt;20),AND(L242=30,OR(L243=29,L243=28)),AND(L242&gt;21,L242-L243=2)),1,0)</f>
        <v>0</v>
      </c>
      <c r="M241" s="46"/>
      <c r="N241" s="15">
        <f>IF(O241&lt;&gt;"",VLOOKUP(O241,C242:N243,12,FALSE),"")</f>
      </c>
      <c r="O241" s="12">
        <f>IF(AND(C242="Bye",C243="Bye"),"Bye",IF(OR(M242=$G$5,C243="Bye"),C242,IF(OR(M243=$G$5,C242="Bye"),C243,"")))</f>
      </c>
      <c r="T241" s="52"/>
      <c r="U241" s="52"/>
      <c r="V241" s="36"/>
      <c r="W241" s="36"/>
      <c r="X241" s="36"/>
      <c r="Y241" s="24">
        <f>SUM(V242:X242)</f>
        <v>0</v>
      </c>
      <c r="Z241" s="16">
        <f>N241</f>
      </c>
      <c r="AK241" s="21"/>
      <c r="AL241" s="12"/>
      <c r="AW241" s="21"/>
      <c r="BJ241" s="12"/>
    </row>
    <row r="242" spans="1:62" ht="15" customHeight="1">
      <c r="A242" s="16">
        <f>Setup!K73</f>
        <v>47</v>
      </c>
      <c r="B242" s="17" t="str">
        <f>IF(C242="Bye","","("&amp;A242&amp;")")</f>
        <v>(47)</v>
      </c>
      <c r="C242" s="18">
        <f>IF(AND(Setup!$B$2&gt;64,Setup!$B$2&lt;=128),IF(VLOOKUP(A242,Setup!$A$14:$B$141,2,FALSE)&lt;&gt;"",VLOOKUP(A242,Setup!$A$14:$B$141,2,FALSE),"Bye"),"")</f>
      </c>
      <c r="D242" s="18"/>
      <c r="E242" s="18"/>
      <c r="F242" s="18"/>
      <c r="G242" s="18"/>
      <c r="H242" s="50"/>
      <c r="I242" s="51"/>
      <c r="J242" s="35"/>
      <c r="K242" s="35"/>
      <c r="L242" s="35"/>
      <c r="M242" s="23">
        <f>SUM(J241:L241)</f>
        <v>0</v>
      </c>
      <c r="N242" s="16" t="str">
        <f>B242</f>
        <v>(47)</v>
      </c>
      <c r="T242" s="16"/>
      <c r="U242" s="16"/>
      <c r="V242" s="16">
        <f>IF(OR(AND(V241=21,V240&lt;20),AND(V241=30,OR(V240=29,V240=28)),AND(V241&gt;21,V241-V240=2)),1,0)</f>
        <v>0</v>
      </c>
      <c r="W242" s="16">
        <f>IF(OR(AND(W241=21,W240&lt;20),AND(W241=30,OR(W240=29,W240=28)),AND(W241&gt;21,W241-W240=2)),1,0)</f>
        <v>0</v>
      </c>
      <c r="X242" s="16">
        <f>IF(OR(AND(X241=21,X240&lt;20),AND(X241=30,OR(X240=29,X240=28)),AND(X241&gt;21,X241-X240=2)),1,0)</f>
        <v>0</v>
      </c>
      <c r="Y242" s="25"/>
      <c r="AK242" s="21"/>
      <c r="AW242" s="21"/>
      <c r="BJ242" s="12"/>
    </row>
    <row r="243" spans="1:49" ht="15" customHeight="1">
      <c r="A243" s="16">
        <f>Setup!L73</f>
        <v>82</v>
      </c>
      <c r="B243" s="17" t="str">
        <f>IF(C243="Bye","","("&amp;A243&amp;")")</f>
        <v>(82)</v>
      </c>
      <c r="C243" s="12">
        <f>IF(AND(Setup!$B$2&gt;64,Setup!$B$2&lt;=128),IF(VLOOKUP(A243,Setup!$A$14:$B$141,2,FALSE)&lt;&gt;"",VLOOKUP(A243,Setup!$A$14:$B$141,2,FALSE),"Bye"),"")</f>
      </c>
      <c r="H243" s="52"/>
      <c r="I243" s="52"/>
      <c r="J243" s="36"/>
      <c r="K243" s="36"/>
      <c r="L243" s="36"/>
      <c r="M243" s="24">
        <f>SUM(J244:L244)</f>
        <v>0</v>
      </c>
      <c r="N243" s="16" t="str">
        <f>B243</f>
        <v>(82)</v>
      </c>
      <c r="Y243" s="11"/>
      <c r="Z243" s="11"/>
      <c r="AK243" s="21"/>
      <c r="AL243" s="12"/>
      <c r="AM243" s="12"/>
      <c r="AN243" s="12"/>
      <c r="AO243" s="12"/>
      <c r="AP243" s="12"/>
      <c r="AQ243" s="12"/>
      <c r="AR243" s="16"/>
      <c r="AS243" s="16"/>
      <c r="AT243" s="16">
        <f>IF(OR(AND(AT244=21,AT245&lt;20),AND(AT244=30,OR(AT245=29,AT245=28)),AND(AT244&gt;21,AT244-AT245=2)),1,0)</f>
        <v>0</v>
      </c>
      <c r="AU243" s="16">
        <f>IF(OR(AND(AU244=21,AU245&lt;20),AND(AU244=30,OR(AU245=29,AU245=28)),AND(AU244&gt;21,AU244-AU245=2)),1,0)</f>
        <v>0</v>
      </c>
      <c r="AV243" s="16">
        <f>IF(OR(AND(AV244=21,AV245&lt;20),AND(AV244=30,OR(AV245=29,AV245=28)),AND(AV244&gt;21,AV244-AV245=2)),1,0)</f>
        <v>0</v>
      </c>
      <c r="AW243" s="46"/>
    </row>
    <row r="244" spans="1:50" ht="15" customHeight="1">
      <c r="A244" s="16"/>
      <c r="B244" s="15"/>
      <c r="H244" s="16"/>
      <c r="I244" s="16"/>
      <c r="J244" s="16">
        <f>IF(OR(AND(J243=21,J242&lt;20),AND(J243=30,OR(J242=29,J242=28)),AND(J243&gt;21,J243-J242=2)),1,0)</f>
        <v>0</v>
      </c>
      <c r="K244" s="16">
        <f>IF(OR(AND(K243=21,K242&lt;20),AND(K243=30,OR(K242=29,K242=28)),AND(K243&gt;21,K243-K242=2)),1,0)</f>
        <v>0</v>
      </c>
      <c r="L244" s="16">
        <f>IF(OR(AND(L243=21,L242&lt;20),AND(L243=30,OR(L242=29,L242=28)),AND(L243&gt;21,L243-L242=2)),1,0)</f>
        <v>0</v>
      </c>
      <c r="M244" s="25"/>
      <c r="AK244" s="21"/>
      <c r="AL244" s="22">
        <f>IF(AM244&lt;&gt;"",VLOOKUP(AM244,AA236:AL237,12,FALSE),"")</f>
      </c>
      <c r="AM244" s="18">
        <f>IF(AK236=$G$5,AA236,IF(AK237=$G$5,AA237,""))</f>
      </c>
      <c r="AN244" s="18"/>
      <c r="AO244" s="18"/>
      <c r="AP244" s="18"/>
      <c r="AQ244" s="18"/>
      <c r="AR244" s="50"/>
      <c r="AS244" s="51"/>
      <c r="AT244" s="35"/>
      <c r="AU244" s="35"/>
      <c r="AV244" s="35"/>
      <c r="AW244" s="23">
        <f>SUM(AT243:AV243)</f>
        <v>0</v>
      </c>
      <c r="AX244" s="25">
        <f>AL244</f>
      </c>
    </row>
    <row r="245" spans="1:50" ht="15" customHeight="1">
      <c r="A245" s="16"/>
      <c r="B245" s="15"/>
      <c r="H245" s="16"/>
      <c r="I245" s="16"/>
      <c r="J245" s="16">
        <f>IF(OR(AND(J246=21,J247&lt;20),AND(J246=30,OR(J247=29,J247=28)),AND(J246&gt;21,J246-J247=2)),1,0)</f>
        <v>0</v>
      </c>
      <c r="K245" s="16">
        <f>IF(OR(AND(K246=21,K247&lt;20),AND(K246=30,OR(K247=29,K247=28)),AND(K246&gt;21,K246-K247=2)),1,0)</f>
        <v>0</v>
      </c>
      <c r="L245" s="16">
        <f>IF(OR(AND(L246=21,L247&lt;20),AND(L246=30,OR(L247=29,L247=28)),AND(L246&gt;21,L246-L247=2)),1,0)</f>
        <v>0</v>
      </c>
      <c r="M245" s="16"/>
      <c r="AK245" s="21"/>
      <c r="AL245" s="15">
        <f>IF(AM245&lt;&gt;"",VLOOKUP(AM245,AA252:AL253,12,FALSE),"")</f>
      </c>
      <c r="AM245" s="12">
        <f>IF(AK252=$G$5,AA252,IF(AK253=$G$5,AA253,""))</f>
      </c>
      <c r="AN245" s="12"/>
      <c r="AO245" s="12"/>
      <c r="AP245" s="12"/>
      <c r="AQ245" s="12"/>
      <c r="AR245" s="52"/>
      <c r="AS245" s="52"/>
      <c r="AT245" s="36"/>
      <c r="AU245" s="36"/>
      <c r="AV245" s="36"/>
      <c r="AW245" s="24">
        <f>SUM(AT246:AV246)</f>
        <v>0</v>
      </c>
      <c r="AX245" s="25">
        <f>AL245</f>
      </c>
    </row>
    <row r="246" spans="1:49" ht="15" customHeight="1">
      <c r="A246" s="16">
        <f>Setup!K74</f>
        <v>31</v>
      </c>
      <c r="B246" s="17" t="str">
        <f>IF(C246="Bye","","("&amp;A246&amp;")")</f>
        <v>(31)</v>
      </c>
      <c r="C246" s="18">
        <f>IF(AND(Setup!$B$2&gt;64,Setup!$B$2&lt;=128),IF(VLOOKUP(A246,Setup!$A$14:$B$141,2,FALSE)&lt;&gt;"",VLOOKUP(A246,Setup!$A$14:$B$141,2,FALSE),"Bye"),"")</f>
      </c>
      <c r="D246" s="18"/>
      <c r="E246" s="18"/>
      <c r="F246" s="18"/>
      <c r="G246" s="18"/>
      <c r="H246" s="50"/>
      <c r="I246" s="51"/>
      <c r="J246" s="35"/>
      <c r="K246" s="35"/>
      <c r="L246" s="35"/>
      <c r="M246" s="16">
        <f>SUM(J245:L245)</f>
        <v>0</v>
      </c>
      <c r="N246" s="16" t="str">
        <f>B246</f>
        <v>(31)</v>
      </c>
      <c r="AK246" s="21"/>
      <c r="AL246" s="12"/>
      <c r="AM246" s="12"/>
      <c r="AN246" s="12"/>
      <c r="AO246" s="12"/>
      <c r="AP246" s="12"/>
      <c r="AQ246" s="12"/>
      <c r="AR246" s="16"/>
      <c r="AS246" s="16"/>
      <c r="AT246" s="16">
        <f>IF(OR(AND(AT245=21,AT244&lt;20),AND(AT245=30,OR(AT244=29,AT244=28)),AND(AT245&gt;21,AT245-AT244=2)),1,0)</f>
        <v>0</v>
      </c>
      <c r="AU246" s="16">
        <f>IF(OR(AND(AU245=21,AU244&lt;20),AND(AU245=30,OR(AU244=29,AU244=28)),AND(AU245&gt;21,AU245-AU244=2)),1,0)</f>
        <v>0</v>
      </c>
      <c r="AV246" s="16">
        <f>IF(OR(AND(AV245=21,AV244&lt;20),AND(AV245=30,OR(AV244=29,AV244=28)),AND(AV245&gt;21,AV245-AV244=2)),1,0)</f>
        <v>0</v>
      </c>
      <c r="AW246" s="25"/>
    </row>
    <row r="247" spans="1:37" ht="15" customHeight="1">
      <c r="A247" s="16">
        <f>Setup!L74</f>
        <v>98</v>
      </c>
      <c r="B247" s="17" t="str">
        <f>IF(C247="Bye","","("&amp;A247&amp;")")</f>
        <v>(98)</v>
      </c>
      <c r="C247" s="12">
        <f>IF(AND(Setup!$B$2&gt;64,Setup!$B$2&lt;=128),IF(VLOOKUP(A247,Setup!$A$14:$B$141,2,FALSE)&lt;&gt;"",VLOOKUP(A247,Setup!$A$14:$B$141,2,FALSE),"Bye"),"")</f>
      </c>
      <c r="H247" s="52"/>
      <c r="I247" s="52"/>
      <c r="J247" s="36"/>
      <c r="K247" s="36"/>
      <c r="L247" s="36"/>
      <c r="M247" s="20">
        <f>SUM(J248:L248)</f>
        <v>0</v>
      </c>
      <c r="N247" s="16" t="str">
        <f>B247</f>
        <v>(98)</v>
      </c>
      <c r="T247" s="16"/>
      <c r="U247" s="16"/>
      <c r="V247" s="16">
        <f>IF(OR(AND(V248=21,V249&lt;20),AND(V248=30,OR(V249=29,V249=28)),AND(V248&gt;21,V248-V249=2)),1,0)</f>
        <v>0</v>
      </c>
      <c r="W247" s="16">
        <f>IF(OR(AND(W248=21,W249&lt;20),AND(W248=30,OR(W249=29,W249=28)),AND(W248&gt;21,W248-W249=2)),1,0)</f>
        <v>0</v>
      </c>
      <c r="X247" s="16">
        <f>IF(OR(AND(X248=21,X249&lt;20),AND(X248=30,OR(X249=29,X249=28)),AND(X248&gt;21,X248-X249=2)),1,0)</f>
        <v>0</v>
      </c>
      <c r="Y247" s="16"/>
      <c r="Z247" s="16"/>
      <c r="AK247" s="21"/>
    </row>
    <row r="248" spans="1:37" ht="15" customHeight="1">
      <c r="A248" s="16"/>
      <c r="B248" s="15"/>
      <c r="H248" s="16"/>
      <c r="I248" s="16"/>
      <c r="J248" s="16">
        <f>IF(OR(AND(J247=21,J246&lt;20),AND(J247=30,OR(J246=29,J246=28)),AND(J247&gt;21,J247-J246=2)),1,0)</f>
        <v>0</v>
      </c>
      <c r="K248" s="16">
        <f>IF(OR(AND(K247=21,K246&lt;20),AND(K247=30,OR(K246=29,K246=28)),AND(K247&gt;21,K247-K246=2)),1,0)</f>
        <v>0</v>
      </c>
      <c r="L248" s="16">
        <f>IF(OR(AND(L247=21,L246&lt;20),AND(L247=30,OR(L246=29,L246=28)),AND(L247&gt;21,L247-L246=2)),1,0)</f>
        <v>0</v>
      </c>
      <c r="M248" s="46"/>
      <c r="N248" s="22">
        <f>IF(O248&lt;&gt;"",VLOOKUP(O248,C246:N247,12,FALSE),"")</f>
      </c>
      <c r="O248" s="18">
        <f>IF(AND(C246="Bye",C247="Bye"),"Bye",IF(OR(M246=$G$5,C247="Bye"),C246,IF(OR(M247=$G$5,C246="Bye"),C247,"")))</f>
      </c>
      <c r="P248" s="18"/>
      <c r="Q248" s="18"/>
      <c r="R248" s="18"/>
      <c r="S248" s="18"/>
      <c r="T248" s="50"/>
      <c r="U248" s="51"/>
      <c r="V248" s="35"/>
      <c r="W248" s="35"/>
      <c r="X248" s="35"/>
      <c r="Y248" s="16">
        <f>SUM(V247:X247)</f>
        <v>0</v>
      </c>
      <c r="Z248" s="16">
        <f>N248</f>
      </c>
      <c r="AK248" s="21"/>
    </row>
    <row r="249" spans="1:37" ht="15" customHeight="1">
      <c r="A249" s="16"/>
      <c r="B249" s="15"/>
      <c r="H249" s="16"/>
      <c r="I249" s="16"/>
      <c r="J249" s="16">
        <f>IF(OR(AND(J250=21,J251&lt;20),AND(J250=30,OR(J251=29,J251=28)),AND(J250&gt;21,J250-J251=2)),1,0)</f>
        <v>0</v>
      </c>
      <c r="K249" s="16">
        <f>IF(OR(AND(K250=21,K251&lt;20),AND(K250=30,OR(K251=29,K251=28)),AND(K250&gt;21,K250-K251=2)),1,0)</f>
        <v>0</v>
      </c>
      <c r="L249" s="16">
        <f>IF(OR(AND(L250=21,L251&lt;20),AND(L250=30,OR(L251=29,L251=28)),AND(L250&gt;21,L250-L251=2)),1,0)</f>
        <v>0</v>
      </c>
      <c r="M249" s="46"/>
      <c r="N249" s="15">
        <f>IF(O249&lt;&gt;"",VLOOKUP(O249,C250:N251,12,FALSE),"")</f>
      </c>
      <c r="O249" s="12">
        <f>IF(AND(C250="Bye",C251="Bye"),"Bye",IF(OR(M250=$G$5,C251="Bye"),C250,IF(OR(M251=$G$5,C250="Bye"),C251,"")))</f>
      </c>
      <c r="T249" s="52"/>
      <c r="U249" s="52"/>
      <c r="V249" s="36"/>
      <c r="W249" s="36"/>
      <c r="X249" s="36"/>
      <c r="Y249" s="20">
        <f>SUM(V250:X250)</f>
        <v>0</v>
      </c>
      <c r="Z249" s="16">
        <f>N249</f>
      </c>
      <c r="AK249" s="21"/>
    </row>
    <row r="250" spans="1:37" ht="15" customHeight="1">
      <c r="A250" s="16">
        <f>Setup!K75</f>
        <v>34</v>
      </c>
      <c r="B250" s="17" t="str">
        <f>IF(C250="Bye","","("&amp;A250&amp;")")</f>
        <v>(34)</v>
      </c>
      <c r="C250" s="18">
        <f>IF(AND(Setup!$B$2&gt;64,Setup!$B$2&lt;=128),IF(VLOOKUP(A250,Setup!$A$14:$B$141,2,FALSE)&lt;&gt;"",VLOOKUP(A250,Setup!$A$14:$B$141,2,FALSE),"Bye"),"")</f>
      </c>
      <c r="D250" s="18"/>
      <c r="E250" s="18"/>
      <c r="F250" s="18"/>
      <c r="G250" s="18"/>
      <c r="H250" s="50"/>
      <c r="I250" s="51"/>
      <c r="J250" s="35"/>
      <c r="K250" s="35"/>
      <c r="L250" s="35"/>
      <c r="M250" s="23">
        <f>SUM(J249:L249)</f>
        <v>0</v>
      </c>
      <c r="N250" s="16" t="str">
        <f>B250</f>
        <v>(34)</v>
      </c>
      <c r="T250" s="16"/>
      <c r="U250" s="16"/>
      <c r="V250" s="16">
        <f>IF(OR(AND(V249=21,V248&lt;20),AND(V249=30,OR(V248=29,V248=28)),AND(V249&gt;21,V249-V248=2)),1,0)</f>
        <v>0</v>
      </c>
      <c r="W250" s="16">
        <f>IF(OR(AND(W249=21,W248&lt;20),AND(W249=30,OR(W248=29,W248=28)),AND(W249&gt;21,W249-W248=2)),1,0)</f>
        <v>0</v>
      </c>
      <c r="X250" s="16">
        <f>IF(OR(AND(X249=21,X248&lt;20),AND(X249=30,OR(X248=29,X248=28)),AND(X249&gt;21,X249-X248=2)),1,0)</f>
        <v>0</v>
      </c>
      <c r="Y250" s="46"/>
      <c r="AK250" s="21"/>
    </row>
    <row r="251" spans="1:37" ht="15" customHeight="1">
      <c r="A251" s="16">
        <f>Setup!L75</f>
        <v>95</v>
      </c>
      <c r="B251" s="17" t="str">
        <f>IF(C251="Bye","","("&amp;A251&amp;")")</f>
        <v>(95)</v>
      </c>
      <c r="C251" s="12">
        <f>IF(AND(Setup!$B$2&gt;64,Setup!$B$2&lt;=128),IF(VLOOKUP(A251,Setup!$A$14:$B$141,2,FALSE)&lt;&gt;"",VLOOKUP(A251,Setup!$A$14:$B$141,2,FALSE),"Bye"),"")</f>
      </c>
      <c r="H251" s="52"/>
      <c r="I251" s="52"/>
      <c r="J251" s="36"/>
      <c r="K251" s="36"/>
      <c r="L251" s="36"/>
      <c r="M251" s="24">
        <f>SUM(J252:L252)</f>
        <v>0</v>
      </c>
      <c r="N251" s="16" t="str">
        <f>B251</f>
        <v>(95)</v>
      </c>
      <c r="Y251" s="21"/>
      <c r="AF251" s="16"/>
      <c r="AG251" s="16"/>
      <c r="AH251" s="16">
        <f>IF(OR(AND(AH252=21,AH253&lt;20),AND(AH252=30,OR(AH253=29,AH253=28)),AND(AH252&gt;21,AH252-AH253=2)),1,0)</f>
        <v>0</v>
      </c>
      <c r="AI251" s="16">
        <f>IF(OR(AND(AI252=21,AI253&lt;20),AND(AI252=30,OR(AI253=29,AI253=28)),AND(AI252&gt;21,AI252-AI253=2)),1,0)</f>
        <v>0</v>
      </c>
      <c r="AJ251" s="16">
        <f>IF(OR(AND(AJ252=21,AJ253&lt;20),AND(AJ252=30,OR(AJ253=29,AJ253=28)),AND(AJ252&gt;21,AJ252-AJ253=2)),1,0)</f>
        <v>0</v>
      </c>
      <c r="AK251" s="46"/>
    </row>
    <row r="252" spans="1:38" ht="15" customHeight="1">
      <c r="A252" s="16"/>
      <c r="B252" s="15"/>
      <c r="H252" s="16"/>
      <c r="I252" s="16"/>
      <c r="J252" s="16">
        <f>IF(OR(AND(J251=21,J250&lt;20),AND(J251=30,OR(J250=29,J250=28)),AND(J251&gt;21,J251-J250=2)),1,0)</f>
        <v>0</v>
      </c>
      <c r="K252" s="16">
        <f>IF(OR(AND(K251=21,K250&lt;20),AND(K251=30,OR(K250=29,K250=28)),AND(K251&gt;21,K251-K250=2)),1,0)</f>
        <v>0</v>
      </c>
      <c r="L252" s="16">
        <f>IF(OR(AND(L251=21,L250&lt;20),AND(L251=30,OR(L250=29,L250=28)),AND(L251&gt;21,L251-L250=2)),1,0)</f>
        <v>0</v>
      </c>
      <c r="M252" s="25"/>
      <c r="N252" s="16"/>
      <c r="Y252" s="21"/>
      <c r="Z252" s="22">
        <f>IF(AA252&lt;&gt;"",VLOOKUP(AA252,O248:Z249,12,FALSE),"")</f>
      </c>
      <c r="AA252" s="18">
        <f>IF(AND(O248="Bye",O249="Bye"),"Bye",IF(OR(Y248=$G$5,O249="Bye"),O248,IF(OR(Y249=$G$5,O248="Bye"),O249,"")))</f>
      </c>
      <c r="AB252" s="18"/>
      <c r="AC252" s="18"/>
      <c r="AD252" s="18"/>
      <c r="AE252" s="18"/>
      <c r="AF252" s="50"/>
      <c r="AG252" s="51"/>
      <c r="AH252" s="35"/>
      <c r="AI252" s="35"/>
      <c r="AJ252" s="35"/>
      <c r="AK252" s="23">
        <f>SUM(AH251:AJ251)</f>
        <v>0</v>
      </c>
      <c r="AL252" s="25">
        <f>Z252</f>
      </c>
    </row>
    <row r="253" spans="1:38" ht="15" customHeight="1">
      <c r="A253" s="16"/>
      <c r="B253" s="15"/>
      <c r="H253" s="16"/>
      <c r="I253" s="16"/>
      <c r="J253" s="16">
        <f>IF(OR(AND(J254=21,J255&lt;20),AND(J254=30,OR(J255=29,J255=28)),AND(J254&gt;21,J254-J255=2)),1,0)</f>
        <v>0</v>
      </c>
      <c r="K253" s="16">
        <f>IF(OR(AND(K254=21,K255&lt;20),AND(K254=30,OR(K255=29,K255=28)),AND(K254&gt;21,K254-K255=2)),1,0)</f>
        <v>0</v>
      </c>
      <c r="L253" s="16">
        <f>IF(OR(AND(L254=21,L255&lt;20),AND(L254=30,OR(L255=29,L255=28)),AND(L254&gt;21,L254-L255=2)),1,0)</f>
        <v>0</v>
      </c>
      <c r="M253" s="16"/>
      <c r="N253" s="11"/>
      <c r="Y253" s="21"/>
      <c r="Z253" s="15">
        <f>IF(AA253&lt;&gt;"",VLOOKUP(AA253,O256:Z257,12,FALSE),"")</f>
      </c>
      <c r="AA253" s="12">
        <f>IF(AND(O256="Bye",O257="Bye"),"Bye",IF(OR(O257="Bye",Y256=$G$5),O256,IF(OR(Y257=$G$5,O256="Bye"),O257,"")))</f>
      </c>
      <c r="AF253" s="52"/>
      <c r="AG253" s="52"/>
      <c r="AH253" s="36"/>
      <c r="AI253" s="36"/>
      <c r="AJ253" s="36"/>
      <c r="AK253" s="24">
        <f>SUM(AH254:AJ254)</f>
        <v>0</v>
      </c>
      <c r="AL253" s="25">
        <f>Z253</f>
      </c>
    </row>
    <row r="254" spans="1:37" ht="15" customHeight="1">
      <c r="A254" s="16">
        <f>Setup!K76</f>
        <v>63</v>
      </c>
      <c r="B254" s="17" t="str">
        <f>IF(C254="Bye","","("&amp;A254&amp;")")</f>
        <v>(63)</v>
      </c>
      <c r="C254" s="18">
        <f>IF(AND(Setup!$B$2&gt;64,Setup!$B$2&lt;=128),IF(VLOOKUP(A254,Setup!$A$14:$B$141,2,FALSE)&lt;&gt;"",VLOOKUP(A254,Setup!$A$14:$B$141,2,FALSE),"Bye"),"")</f>
      </c>
      <c r="D254" s="18"/>
      <c r="E254" s="18"/>
      <c r="F254" s="18"/>
      <c r="G254" s="18"/>
      <c r="H254" s="50"/>
      <c r="I254" s="51"/>
      <c r="J254" s="35"/>
      <c r="K254" s="35"/>
      <c r="L254" s="35"/>
      <c r="M254" s="16">
        <f>SUM(J253:L253)</f>
        <v>0</v>
      </c>
      <c r="N254" s="16" t="str">
        <f>B254</f>
        <v>(63)</v>
      </c>
      <c r="Y254" s="21"/>
      <c r="AF254" s="16"/>
      <c r="AG254" s="16"/>
      <c r="AH254" s="16">
        <f>IF(OR(AND(AH253=21,AH252&lt;20),AND(AH253=30,OR(AH252=29,AH252=28)),AND(AH253&gt;21,AH253-AH252=2)),1,0)</f>
        <v>0</v>
      </c>
      <c r="AI254" s="16">
        <f>IF(OR(AND(AI253=21,AI252&lt;20),AND(AI253=30,OR(AI252=29,AI252=28)),AND(AI253&gt;21,AI253-AI252=2)),1,0)</f>
        <v>0</v>
      </c>
      <c r="AJ254" s="16">
        <f>IF(OR(AND(AJ253=21,AJ252&lt;20),AND(AJ253=30,OR(AJ252=29,AJ252=28)),AND(AJ253&gt;21,AJ253-AJ252=2)),1,0)</f>
        <v>0</v>
      </c>
      <c r="AK254" s="25"/>
    </row>
    <row r="255" spans="1:37" ht="15" customHeight="1">
      <c r="A255" s="16">
        <f>Setup!L76</f>
        <v>66</v>
      </c>
      <c r="B255" s="17" t="str">
        <f>IF(C255="Bye","","("&amp;A255&amp;")")</f>
        <v>(66)</v>
      </c>
      <c r="C255" s="12">
        <f>IF(AND(Setup!$B$2&gt;64,Setup!$B$2&lt;=128),IF(VLOOKUP(A255,Setup!$A$14:$B$141,2,FALSE)&lt;&gt;"",VLOOKUP(A255,Setup!$A$14:$B$141,2,FALSE),"Bye"),"")</f>
      </c>
      <c r="H255" s="52"/>
      <c r="I255" s="52"/>
      <c r="J255" s="36"/>
      <c r="K255" s="36"/>
      <c r="L255" s="36"/>
      <c r="M255" s="20">
        <f>SUM(J256:L256)</f>
        <v>0</v>
      </c>
      <c r="N255" s="16" t="str">
        <f>B255</f>
        <v>(66)</v>
      </c>
      <c r="T255" s="16"/>
      <c r="U255" s="16"/>
      <c r="V255" s="16">
        <f>IF(OR(AND(V256=21,V257&lt;20),AND(V256=30,OR(V257=29,V257=28)),AND(V256&gt;21,V256-V257=2)),1,0)</f>
        <v>0</v>
      </c>
      <c r="W255" s="16">
        <f>IF(OR(AND(W256=21,W257&lt;20),AND(W256=30,OR(W257=29,W257=28)),AND(W256&gt;21,W256-W257=2)),1,0)</f>
        <v>0</v>
      </c>
      <c r="X255" s="16">
        <f>IF(OR(AND(X256=21,X257&lt;20),AND(X256=30,OR(X257=29,X257=28)),AND(X256&gt;21,X256-X257=2)),1,0)</f>
        <v>0</v>
      </c>
      <c r="Y255" s="46"/>
      <c r="AK255" s="11"/>
    </row>
    <row r="256" spans="1:37" ht="15" customHeight="1">
      <c r="A256" s="16"/>
      <c r="B256" s="15"/>
      <c r="H256" s="16"/>
      <c r="I256" s="16"/>
      <c r="J256" s="16">
        <f>IF(OR(AND(J255=21,J254&lt;20),AND(J255=30,OR(J254=29,J254=28)),AND(J255&gt;21,J255-J254=2)),1,0)</f>
        <v>0</v>
      </c>
      <c r="K256" s="16">
        <f>IF(OR(AND(K255=21,K254&lt;20),AND(K255=30,OR(K254=29,K254=28)),AND(K255&gt;21,K255-K254=2)),1,0)</f>
        <v>0</v>
      </c>
      <c r="L256" s="16">
        <f>IF(OR(AND(L255=21,L254&lt;20),AND(L255=30,OR(L254=29,L254=28)),AND(L255&gt;21,L255-L254=2)),1,0)</f>
        <v>0</v>
      </c>
      <c r="M256" s="46"/>
      <c r="N256" s="22">
        <f>IF(O256&lt;&gt;"",VLOOKUP(O256,C254:N255,12,FALSE),"")</f>
      </c>
      <c r="O256" s="18">
        <f>IF(AND(C254="Bye",C255="Bye"),"Bye",IF(OR(M254=$G$5,C255="Bye"),C254,IF(OR(M255=$G$5,C254="Bye"),C255,"")))</f>
      </c>
      <c r="P256" s="18"/>
      <c r="Q256" s="18"/>
      <c r="R256" s="18"/>
      <c r="S256" s="18"/>
      <c r="T256" s="50"/>
      <c r="U256" s="51"/>
      <c r="V256" s="35"/>
      <c r="W256" s="35"/>
      <c r="X256" s="35"/>
      <c r="Y256" s="23">
        <f>SUM(V255:X255)</f>
        <v>0</v>
      </c>
      <c r="Z256" s="16">
        <f>N256</f>
      </c>
      <c r="AK256" s="11"/>
    </row>
    <row r="257" spans="1:48" ht="15" customHeight="1">
      <c r="A257" s="16"/>
      <c r="B257" s="15"/>
      <c r="H257" s="16"/>
      <c r="I257" s="16"/>
      <c r="J257" s="16">
        <f>IF(OR(AND(J258=21,J259&lt;20),AND(J258=30,OR(J259=29,J259=28)),AND(J258&gt;21,J258-J259=2)),1,0)</f>
        <v>0</v>
      </c>
      <c r="K257" s="16">
        <f>IF(OR(AND(K258=21,K259&lt;20),AND(K258=30,OR(K259=29,K259=28)),AND(K258&gt;21,K258-K259=2)),1,0)</f>
        <v>0</v>
      </c>
      <c r="L257" s="16">
        <f>IF(OR(AND(L258=21,L259&lt;20),AND(L258=30,OR(L259=29,L259=28)),AND(L258&gt;21,L258-L259=2)),1,0)</f>
        <v>0</v>
      </c>
      <c r="M257" s="46"/>
      <c r="N257" s="15">
        <f>IF(O257&lt;&gt;"",VLOOKUP(O257,C258:N259,12,FALSE),"")</f>
      </c>
      <c r="O257" s="12">
        <f>IF(AND(C258="Bye",C259="Bye"),"Bye",IF(OR(M258=$G$5,C259="Bye"),C258,IF(OR(M259=$G$5,C258="Bye"),C259,"")))</f>
      </c>
      <c r="T257" s="52"/>
      <c r="U257" s="52"/>
      <c r="V257" s="36"/>
      <c r="W257" s="36"/>
      <c r="X257" s="36"/>
      <c r="Y257" s="24">
        <f>SUM(V258:X258)</f>
        <v>0</v>
      </c>
      <c r="Z257" s="16">
        <f>N257</f>
      </c>
      <c r="AK257" s="11"/>
      <c r="AM257" s="68"/>
      <c r="AN257" s="68"/>
      <c r="AO257" s="68"/>
      <c r="AP257" s="68"/>
      <c r="AQ257" s="68"/>
      <c r="AR257" s="68"/>
      <c r="AS257" s="68"/>
      <c r="AT257" s="68"/>
      <c r="AU257" s="68"/>
      <c r="AV257" s="45"/>
    </row>
    <row r="258" spans="1:48" ht="15" customHeight="1">
      <c r="A258" s="16">
        <f>Setup!K77</f>
        <v>2</v>
      </c>
      <c r="B258" s="17" t="str">
        <f>IF(C258="Bye","","("&amp;A258&amp;")")</f>
        <v>(2)</v>
      </c>
      <c r="C258" s="18">
        <f>IF(AND(Setup!$B$2&gt;64,Setup!$B$2&lt;=128),IF(VLOOKUP(A258,Setup!$A$14:$B$141,2,FALSE)&lt;&gt;"",VLOOKUP(A258,Setup!$A$14:$B$141,2,FALSE),"Bye"),"")</f>
      </c>
      <c r="D258" s="18"/>
      <c r="E258" s="18"/>
      <c r="F258" s="18"/>
      <c r="G258" s="18"/>
      <c r="H258" s="50"/>
      <c r="I258" s="51"/>
      <c r="J258" s="35"/>
      <c r="K258" s="35"/>
      <c r="L258" s="35"/>
      <c r="M258" s="23">
        <f>SUM(J257:L257)</f>
        <v>0</v>
      </c>
      <c r="N258" s="16" t="str">
        <f>B258</f>
        <v>(2)</v>
      </c>
      <c r="T258" s="16"/>
      <c r="U258" s="16"/>
      <c r="V258" s="16">
        <f>IF(OR(AND(V257=21,V256&lt;20),AND(V257=30,OR(V256=29,V256=28)),AND(V257&gt;21,V257-V256=2)),1,0)</f>
        <v>0</v>
      </c>
      <c r="W258" s="16">
        <f>IF(OR(AND(W257=21,W256&lt;20),AND(W257=30,OR(W256=29,W256=28)),AND(W257&gt;21,W257-W256=2)),1,0)</f>
        <v>0</v>
      </c>
      <c r="X258" s="16">
        <f>IF(OR(AND(X257=21,X256&lt;20),AND(X257=30,OR(X256=29,X256=28)),AND(X257&gt;21,X257-X256=2)),1,0)</f>
        <v>0</v>
      </c>
      <c r="Y258" s="25"/>
      <c r="AK258" s="11"/>
      <c r="AM258" s="43"/>
      <c r="AN258" s="43"/>
      <c r="AO258" s="43"/>
      <c r="AP258" s="43"/>
      <c r="AQ258" s="44"/>
      <c r="AR258" s="44"/>
      <c r="AS258" s="44"/>
      <c r="AT258" s="44"/>
      <c r="AU258" s="44"/>
      <c r="AV258" s="19"/>
    </row>
    <row r="259" spans="1:47" ht="15" customHeight="1">
      <c r="A259" s="16">
        <f>Setup!L77</f>
        <v>127</v>
      </c>
      <c r="B259" s="17" t="str">
        <f>IF(C259="Bye","","("&amp;A259&amp;")")</f>
        <v>(127)</v>
      </c>
      <c r="C259" s="12">
        <f>IF(AND(Setup!$B$2&gt;64,Setup!$B$2&lt;=128),IF(VLOOKUP(A259,Setup!$A$14:$B$141,2,FALSE)&lt;&gt;"",VLOOKUP(A259,Setup!$A$14:$B$141,2,FALSE),"Bye"),"")</f>
      </c>
      <c r="H259" s="52"/>
      <c r="I259" s="52"/>
      <c r="J259" s="36"/>
      <c r="K259" s="36"/>
      <c r="L259" s="36"/>
      <c r="M259" s="24">
        <f>SUM(J260:L260)</f>
        <v>0</v>
      </c>
      <c r="N259" s="16" t="str">
        <f>B259</f>
        <v>(127)</v>
      </c>
      <c r="Y259" s="11"/>
      <c r="Z259" s="11"/>
      <c r="AK259" s="11"/>
      <c r="AM259" s="43"/>
      <c r="AN259" s="68"/>
      <c r="AO259" s="68"/>
      <c r="AP259" s="68"/>
      <c r="AQ259" s="68"/>
      <c r="AR259" s="68"/>
      <c r="AS259" s="68"/>
      <c r="AT259" s="68"/>
      <c r="AU259" s="45"/>
    </row>
    <row r="260" spans="8:13" ht="15" customHeight="1">
      <c r="H260" s="16"/>
      <c r="I260" s="16"/>
      <c r="J260" s="16">
        <f>IF(OR(AND(J259=21,J258&lt;20),AND(J259=30,OR(J258=29,J258=28)),AND(J259&gt;21,J259-J258=2)),1,0)</f>
        <v>0</v>
      </c>
      <c r="K260" s="16">
        <f>IF(OR(AND(K259=21,K258&lt;20),AND(K259=30,OR(K258=29,K258=28)),AND(K259&gt;21,K259-K258=2)),1,0)</f>
        <v>0</v>
      </c>
      <c r="L260" s="16">
        <f>IF(OR(AND(L259=21,L258&lt;20),AND(L259=30,OR(L258=29,L258=28)),AND(L259&gt;21,L259-L258=2)),1,0)</f>
        <v>0</v>
      </c>
      <c r="M260" s="25"/>
    </row>
  </sheetData>
  <sheetProtection sheet="1" objects="1" scenarios="1"/>
  <mergeCells count="24">
    <mergeCell ref="AM129:AU129"/>
    <mergeCell ref="AN131:AT131"/>
    <mergeCell ref="Z4:AK4"/>
    <mergeCell ref="AL4:AV4"/>
    <mergeCell ref="AM193:AU193"/>
    <mergeCell ref="A2:CF2"/>
    <mergeCell ref="A4:M4"/>
    <mergeCell ref="N4:Y4"/>
    <mergeCell ref="AM65:AU65"/>
    <mergeCell ref="AN67:AT67"/>
    <mergeCell ref="AW4:BH4"/>
    <mergeCell ref="BI4:BT4"/>
    <mergeCell ref="AN35:AT35"/>
    <mergeCell ref="AM33:AU33"/>
    <mergeCell ref="AN227:AT227"/>
    <mergeCell ref="AM257:AU257"/>
    <mergeCell ref="AN259:AT259"/>
    <mergeCell ref="BU4:CF4"/>
    <mergeCell ref="AN195:AT195"/>
    <mergeCell ref="BW138:CE138"/>
    <mergeCell ref="BX140:CD140"/>
    <mergeCell ref="AM225:AU225"/>
    <mergeCell ref="AM161:AU161"/>
    <mergeCell ref="AN163:AT163"/>
  </mergeCells>
  <conditionalFormatting sqref="V48:X48 J54:L54 V152:X152 BR68:BT68 AT180:AV180 J90:L90 J42:L42 J6:L6 J46:L46 J94:L94 V40:X40 J50:L50 BF100:BH100 J214:L214 AH92:AJ92 J122:L122 V144:X144 J98:L98 J210:L210 AT84:AV84 J114:L114 V8:X8 J58:L58 BR196:BT196 J102:L102 AH124:AJ124 BF164:BH164 J106:L106 V16:X16 AH188:AJ188 J10:L10 J14:L14 J110:L110 AH28:AJ28 V64:X64 AH172:AJ172 J18:L18 J118:L118 J22:L22 J62:L62 J26:L26 V56:X56 J66:L66 AH236:AJ236 AH12:AJ12 AH252:AJ252 CD132:CF132 V80:X80 J70:L70 AH60:AJ60 J30:L30 J34:L34 V72:X72 J74:L74 AH140:AJ140 J78:L78 AH204:AJ204 J38:L38 J82:L82 AH44:AJ44 BF36:BH36 AT244:AV244 AH156:AJ156 AT148:AV148 V96:X96 AH76:AJ76 V160:X160 J254:L254 V176:X176 J86:L86 V256:X256 V88:X88 V168:X168 V192:X192 V112:X112 AT212:AV212 V24:X24 AT116:AV116 V184:X184 V208:X208 V104:X104 AH108:AJ108 V200:X200 V224:X224 V216:X216 V128:X128 V240:X240 V120:X120 V232:X232 AH220:AJ220 V136:X136 AT20:AV20 BF228:BH228 J258:L258 V248:X248 J182:L182 J218:L218 J170:L170 J126:L126 J174:L174 J222:L222 J178:L178 J250:L250 J226:L226 J130:L130 J242:L242 J186:L186 J230:L230 J234:L234 J134:L134 J138:L138 J238:L238 J142:L142 J246:L246 J146:L146 J190:L190 J150:L150 J194:L194 J154:L154 J198:L198 J158:L158 J162:L162 J202:L202 J206:L206 J166:L166 V32:X32 AT52:AV52">
    <cfRule type="expression" priority="1" dxfId="1" stopIfTrue="1">
      <formula>J6&gt;J7</formula>
    </cfRule>
  </conditionalFormatting>
  <conditionalFormatting sqref="V49:X49 J55:L55 V153:X153 BR69:BT69 AT181:AV181 J91:L91 J43:L43 J7:L7 J47:L47 J95:L95 V41:X41 J51:L51 BF101:BH101 J215:L215 AH93:AJ93 J123:L123 V145:X145 J99:L99 J211:L211 AT85:AV85 J115:L115 V9:X9 J59:L59 BR197:BT197 J103:L103 AH125:AJ125 BF165:BH165 J107:L107 V17:X17 AH189:AJ189 J11:L11 J15:L15 J111:L111 AH29:AJ29 V65:X65 AH173:AJ173 J19:L19 J119:L119 J23:L23 J63:L63 J27:L27 V57:X57 J67:L67 AH237:AJ237 AH13:AJ13 AH253:AJ253 CD133:CF133 V81:X81 J71:L71 AH61:AJ61 J31:L31 J35:L35 V73:X73 J75:L75 AH141:AJ141 J79:L79 AH205:AJ205 J39:L39 J83:L83 AH45:AJ45 BF37:BH37 AT245:AV245 AH157:AJ157 AT149:AV149 V97:X97 AH77:AJ77 V161:X161 J255:L255 V177:X177 J87:L87 V257:X257 V89:X89 V169:X169 V193:X193 V113:X113 AT213:AV213 V25:X25 AT117:AV117 V185:X185 V209:X209 V105:X105 AH109:AJ109 V201:X201 V225:X225 V217:X217 V129:X129 V241:X241 V121:X121 V233:X233 AH221:AJ221 V137:X137 AT21:AV21 BF229:BH229 J259:L259 V249:X249 J183:L183 J219:L219 J171:L171 J127:L127 J175:L175 J223:L223 J179:L179 J251:L251 J227:L227 J131:L131 J243:L243 J187:L187 J231:L231 J235:L235 J135:L135 J139:L139 J239:L239 J143:L143 J247:L247 J147:L147 J191:L191 J151:L151 J195:L195 J155:L155 J199:L199 J159:L159 J163:L163 J203:L203 J207:L207 J167:L167 V33:X33 AT53:AV53">
    <cfRule type="expression" priority="2" dxfId="1" stopIfTrue="1">
      <formula>J7&gt;J6</formula>
    </cfRule>
  </conditionalFormatting>
  <conditionalFormatting sqref="AA12 O8 AM20 AY36 O32 O24 O16 AA28 AA44 O40 AM52 O64 O56 O48 AA60 AA76 O72 AM84 AY100 O96 O88 O80 AA92 AA108 O104 AM116 O128 O120 O112 AA124 BK68 AA140 O136 AM148 AY164 O160 O152 O144 AA156 AA172 O168 AM180 O192 O184 O176 AA188 AA204 O200 AM212 AY228 O224 O216 O208 AA220 AA236 O232 AM244 O256 O248 O240 AA252 BK196 BW132">
    <cfRule type="expression" priority="3" dxfId="1" stopIfTrue="1">
      <formula>Y8=$G$5</formula>
    </cfRule>
    <cfRule type="expression" priority="4" dxfId="0" stopIfTrue="1">
      <formula>Y9=$G$5</formula>
    </cfRule>
  </conditionalFormatting>
  <conditionalFormatting sqref="O17 AA29 AY37 O33 O25 AM21 O9 AA13 O49 AA61 O65 O57 AM53 O41 AA45 O81 AA93 AY101 O97 O89 AM85 O73 AA77 O113 AA125 O129 O121 AM117 O105 AA109 BK69 O145 AA157 AY165 O161 O153 AM149 O137 AA141 O177 AA189 O193 O185 AM181 O169 AA173 O209 AA221 AY229 O225 O217 AM213 O201 AA205 O241 AA253 O257 O249 AM245 O233 AA237 BK197 BW133">
    <cfRule type="expression" priority="5" dxfId="1" stopIfTrue="1">
      <formula>Y9=$G$5</formula>
    </cfRule>
    <cfRule type="expression" priority="6" dxfId="0" stopIfTrue="1">
      <formula>Y8=$G$5</formula>
    </cfRule>
  </conditionalFormatting>
  <conditionalFormatting sqref="C6 C114 C118 C250 C254 C10 C14 C18 C22 C26 C30 C34 C38 C42 C46 C50 C54 C58 C62 C66 C70 C74 C78 C82 C86 C90 C94 C98 C102 C106 C110 C122 C126 C242 C246 C130 C134 C138 C142 C146 C150 C154 C158 C162 C166 C170 C174 C178 C182 C186 C190 C194 C198 C202 C206 C210 C214 C218 C222 C226 C230 C234 C238 C258">
    <cfRule type="expression" priority="7" dxfId="1" stopIfTrue="1">
      <formula>OR(AND(C6&lt;&gt;"Bye",C7="Bye"),M6=$G$5)</formula>
    </cfRule>
    <cfRule type="expression" priority="8" dxfId="0" stopIfTrue="1">
      <formula>M7=$G$5</formula>
    </cfRule>
  </conditionalFormatting>
  <conditionalFormatting sqref="C7 C115 C119 C251 C255 C11 C15 C19 C23 C27 C31 C35 C39 C43 C47 C51 C55 C59 C63 C67 C71 C75 C79 C83 C87 C91 C95 C99 C103 C107 C111 C123 C127 C243 C247 C131 C135 C139 C143 C147 C151 C155 C159 C163 C167 C171 C175 C179 C183 C187 C191 C195 C199 C203 C207 C211 C215 C219 C223 C227 C231 C235 C239 C259">
    <cfRule type="expression" priority="9" dxfId="1" stopIfTrue="1">
      <formula>OR(AND(C7&lt;&gt;"Bye",C6="Bye"),M7=$G$5)</formula>
    </cfRule>
    <cfRule type="expression" priority="10" dxfId="0" stopIfTrue="1">
      <formula>M6=$G$5</formula>
    </cfRule>
  </conditionalFormatting>
  <conditionalFormatting sqref="AN35 AN67 AN99 AN131 AN163 AN195 AN227 AN259">
    <cfRule type="expression" priority="11" dxfId="1" stopIfTrue="1">
      <formula>#REF!=$G$5</formula>
    </cfRule>
    <cfRule type="expression" priority="12" dxfId="0" stopIfTrue="1">
      <formula>AX34=$G$5</formula>
    </cfRule>
  </conditionalFormatting>
  <conditionalFormatting sqref="BX140">
    <cfRule type="expression" priority="13" dxfId="1" stopIfTrue="1">
      <formula>BV203=$G$5</formula>
    </cfRule>
    <cfRule type="expression" priority="14" dxfId="0" stopIfTrue="1">
      <formula>BV202=$G$5</formula>
    </cfRule>
  </conditionalFormatting>
  <hyperlinks>
    <hyperlink ref="A2" r:id="rId1" display="VISIT EXCELTEMPLATE.NET FOR MORE TEMPLATES AND UPDATES"/>
  </hyperlinks>
  <printOptions/>
  <pageMargins left="0.2" right="0.21" top="0.4" bottom="0.64" header="0.22" footer="0.5"/>
  <pageSetup fitToHeight="1" fitToWidth="1" orientation="portrait" paperSize="9" scale="3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Exceltemplate.net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Musadya</dc:creator>
  <cp:keywords/>
  <dc:description/>
  <cp:lastModifiedBy>Krzysiek</cp:lastModifiedBy>
  <cp:lastPrinted>2009-08-09T14:12:16Z</cp:lastPrinted>
  <dcterms:created xsi:type="dcterms:W3CDTF">2009-04-22T12:43:57Z</dcterms:created>
  <dcterms:modified xsi:type="dcterms:W3CDTF">2012-02-26T16:56:48Z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